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e0\AC\Temp\"/>
    </mc:Choice>
  </mc:AlternateContent>
  <xr:revisionPtr revIDLastSave="0" documentId="8_{CB204A58-998F-461A-BEDA-D3B7B88CC844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1. Krycí list rozpočtu" sheetId="2" r:id="rId1"/>
    <sheet name="3. Rozpočet - štandard na výšku" sheetId="1" r:id="rId2"/>
  </sheets>
  <definedNames>
    <definedName name="_xlnm.Print_Titles" localSheetId="0">'1. Krycí list rozpočtu'!$1:$3</definedName>
    <definedName name="_xlnm.Print_Titles" localSheetId="1">'3. Rozpočet - štandard na výšku'!$10:$12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38" i="1"/>
  <c r="G190" i="1"/>
  <c r="G189" i="1"/>
  <c r="G187" i="1"/>
  <c r="G186" i="1"/>
  <c r="G185" i="1"/>
  <c r="G184" i="1"/>
  <c r="G183" i="1"/>
  <c r="G182" i="1"/>
  <c r="E188" i="1" s="1"/>
  <c r="G188" i="1" s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E180" i="1"/>
  <c r="G18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E130" i="1"/>
  <c r="G130" i="1"/>
  <c r="G98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78" i="1"/>
  <c r="G77" i="1"/>
  <c r="G76" i="1"/>
  <c r="G75" i="1"/>
  <c r="G74" i="1"/>
  <c r="G73" i="1"/>
  <c r="G70" i="1"/>
  <c r="G69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7" i="1"/>
  <c r="G36" i="1"/>
  <c r="G35" i="1"/>
  <c r="G34" i="1"/>
  <c r="G33" i="1"/>
  <c r="G32" i="1" s="1"/>
  <c r="G31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68" i="1"/>
  <c r="G181" i="1"/>
  <c r="G13" i="1"/>
  <c r="E97" i="1"/>
  <c r="G97" i="1"/>
  <c r="G80" i="1"/>
  <c r="E79" i="1" l="1"/>
  <c r="G79" i="1" s="1"/>
  <c r="G72" i="1"/>
  <c r="G131" i="1"/>
  <c r="G71" i="1" l="1"/>
  <c r="G191" i="1" s="1"/>
  <c r="E22" i="2" s="1"/>
  <c r="E28" i="2" s="1"/>
  <c r="R31" i="2" s="1"/>
  <c r="R32" i="2" l="1"/>
  <c r="P32" i="2"/>
  <c r="R34" i="2"/>
</calcChain>
</file>

<file path=xl/sharedStrings.xml><?xml version="1.0" encoding="utf-8"?>
<sst xmlns="http://schemas.openxmlformats.org/spreadsheetml/2006/main" count="656" uniqueCount="461">
  <si>
    <t>KRYCÍ LIST ROZPOČTU</t>
  </si>
  <si>
    <t>Názov stavby</t>
  </si>
  <si>
    <t xml:space="preserve">ZŠ a MŠ I.Krasku </t>
  </si>
  <si>
    <t>JKSO</t>
  </si>
  <si>
    <t>Názov objektu</t>
  </si>
  <si>
    <t>SO 01 Telocvičňa ZTI</t>
  </si>
  <si>
    <t>EČO</t>
  </si>
  <si>
    <t xml:space="preserve">   </t>
  </si>
  <si>
    <t>Miesto</t>
  </si>
  <si>
    <t>IČO</t>
  </si>
  <si>
    <t>IČ DPH</t>
  </si>
  <si>
    <t>Objednávateľ</t>
  </si>
  <si>
    <t>Projektant</t>
  </si>
  <si>
    <t>Zhotoviteľ</t>
  </si>
  <si>
    <t>Spracoval</t>
  </si>
  <si>
    <t>ID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</si>
  <si>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</si>
  <si>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</si>
  <si>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</si>
  <si>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</si>
  <si>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</si>
  <si>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</si>
  <si>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</si>
  <si>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</si>
  <si>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</si>
  <si>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</si>
  <si>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</si>
  <si>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</si>
  <si>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</si>
  <si>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</si>
  <si>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</si>
  <si>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</si>
  <si>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</si>
  <si>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</si>
  <si>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</si>
  <si>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</si>
  <si>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</si>
  <si>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</si>
  <si>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</si>
  <si>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</si>
  <si>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</si>
  <si>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</si>
  <si>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</si>
  <si>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</si>
  <si>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</si>
  <si>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</si>
  <si>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</si>
  <si>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</si>
  <si>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</si>
  <si>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</si>
  <si>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</si>
  <si>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</si>
  <si>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</si>
  <si>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</si>
  <si>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</si>
  <si>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</si>
  <si>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</si>
  <si>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</si>
  <si>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</si>
  <si>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</si>
  <si>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</si>
  <si>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</si>
  <si>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</si>
  <si>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</si>
  <si>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</si>
  <si>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</si>
  <si>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</si>
  <si>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</si>
  <si>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</si>
  <si>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</si>
  <si>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</si>
  <si>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</si>
  <si>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</si>
  <si>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</si>
  <si>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</si>
  <si>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</si>
  <si>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</si>
  <si>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</si>
  <si>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</si>
  <si>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</si>
  <si>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</si>
  <si>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</si>
  <si>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</si>
  <si>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</si>
  <si>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</si>
  <si>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</si>
  <si>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</si>
  <si>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</si>
  <si>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</si>
  <si>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</si>
  <si>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</si>
  <si>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</si>
  <si>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</si>
  <si>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</si>
  <si>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</si>
  <si>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</si>
  <si>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 xml:space="preserve">ROZPOČET  </t>
  </si>
  <si>
    <t>Stavba:   ZŠ a MŠ I.Krasku</t>
  </si>
  <si>
    <t>Objekt:   SO01 Telocvičňa ZTI</t>
  </si>
  <si>
    <t xml:space="preserve">Objednávateľ:   </t>
  </si>
  <si>
    <t xml:space="preserve">Zhotoviteľ:   </t>
  </si>
  <si>
    <t>Spracoval:   ID</t>
  </si>
  <si>
    <t xml:space="preserve">Miesto:  </t>
  </si>
  <si>
    <t>Dátum:   20.5.2020</t>
  </si>
  <si>
    <t>Č.</t>
  </si>
  <si>
    <t>Kód položky</t>
  </si>
  <si>
    <t>Popis</t>
  </si>
  <si>
    <t>MJ</t>
  </si>
  <si>
    <t>Množstvo celkom</t>
  </si>
  <si>
    <t>Cena jednotková</t>
  </si>
  <si>
    <t>Cena celkom</t>
  </si>
  <si>
    <t xml:space="preserve">Práce a dodávky HSV   </t>
  </si>
  <si>
    <t xml:space="preserve">Zemné práce   </t>
  </si>
  <si>
    <t>131201201</t>
  </si>
  <si>
    <t xml:space="preserve">Výkop zapaženej jamy v hornine 3, do 100 m3   </t>
  </si>
  <si>
    <t>m3</t>
  </si>
  <si>
    <t>131201209</t>
  </si>
  <si>
    <t xml:space="preserve">Príplatok za lepivosť pri hĺbení zapažených jám a zárezov s urovnaním dna v hornine 3   </t>
  </si>
  <si>
    <t>132201202</t>
  </si>
  <si>
    <t xml:space="preserve">Výkop ryhy šírky 600-2000mm horn.3 od 100 do 1000 m3 - splašk.kan.areál   </t>
  </si>
  <si>
    <t>132201209</t>
  </si>
  <si>
    <t xml:space="preserve">Príplatok k cenám za lepivosť pri hĺbení rýh š. nad 600 do 2 000 mm zapaž. i nezapažených, s urovnaním dna v hornine 3 - splašk.kan.areál   </t>
  </si>
  <si>
    <t xml:space="preserve">Výkop ryhy šírky 600-2000mm horn.3 od 100 do 1000 m3 - splašk.kan.prípojka   </t>
  </si>
  <si>
    <t xml:space="preserve">Príplatok k cenám za lepivosť pri hĺbení rýh š. nad 600 do 2 000 mm zapaž. i nezapažených, s urovnaním dna v hornine 3 - splašk.kan.prípojka   </t>
  </si>
  <si>
    <t xml:space="preserve">Výkop ryhy šírky 600-2000mm horn.3 od 100 do 1000 m3 - voda areál   </t>
  </si>
  <si>
    <t xml:space="preserve">Príplatok k cenám za lepivosť pri hĺbení rýh š. nad 600 do 2 000 mm zapaž. i nezapažených, s urovnaním dna v hornine 3 - voda areál   </t>
  </si>
  <si>
    <t>162201101</t>
  </si>
  <si>
    <t xml:space="preserve">Vodorovné premiestnenie výkopku z horniny 1-4 do 20m   </t>
  </si>
  <si>
    <t>162501122</t>
  </si>
  <si>
    <t xml:space="preserve">Vodorovné premiestnenie výkopku po spevnenej ceste z horniny tr.1-4, nad 100 do 1000 m3 na vzdialenosť do 3000 m   </t>
  </si>
  <si>
    <t>162501123</t>
  </si>
  <si>
    <t xml:space="preserve">Vodorovné premiestnenie výkopku po spevnenej ceste z horniny tr.1-4, nad 100 do 1000 m3, príplatok k cene za každých ďalšich a začatých 1000 m   </t>
  </si>
  <si>
    <t>166101102</t>
  </si>
  <si>
    <t xml:space="preserve">Prehodenie neuľahnutého výkopku z horniny 1 až 4 nad 100 do 1000 m3   </t>
  </si>
  <si>
    <t>167101102</t>
  </si>
  <si>
    <t xml:space="preserve">Nakladanie neuľahnutého výkopku z hornín tr.1-4 nad 100 do 1000 m3   </t>
  </si>
  <si>
    <t>171201201</t>
  </si>
  <si>
    <t xml:space="preserve">Uloženie sypaniny na skládky do 100 m3   </t>
  </si>
  <si>
    <t>174101002</t>
  </si>
  <si>
    <t xml:space="preserve">Zásyp sypaninou so zhutnením jám, šachiet, rýh, zárezov alebo okolo objektov nad 100 do 1000 m3   </t>
  </si>
  <si>
    <t>175101102</t>
  </si>
  <si>
    <t xml:space="preserve">Obsyp potrubia sypaninou z vhodných hornín 1 až 4 s prehodením sypaniny   </t>
  </si>
  <si>
    <t>583310002900</t>
  </si>
  <si>
    <t xml:space="preserve">Štrkopiesok frakcia 0-16 mm, STN EN 12620 + A1   </t>
  </si>
  <si>
    <t>t</t>
  </si>
  <si>
    <t xml:space="preserve">Rúrové vedenie   </t>
  </si>
  <si>
    <t>871181114</t>
  </si>
  <si>
    <t xml:space="preserve">Montáž vodovodného potrubia z dvojvsrtvového PE 100 SDR11, SDR17 zváraných elektrotvarovkami D 40x3,7 mm   </t>
  </si>
  <si>
    <t>m</t>
  </si>
  <si>
    <t>286130033500</t>
  </si>
  <si>
    <t xml:space="preserve">Rúra HDPE na vodu PE100 PN16 SDR11 40x3,7x100 m,    </t>
  </si>
  <si>
    <t>286530227200</t>
  </si>
  <si>
    <t xml:space="preserve">Elektrospojka PE 100, na vodu, plyn a kanalizáciu, SDR 11, D 40 mm,    </t>
  </si>
  <si>
    <t>ks</t>
  </si>
  <si>
    <t>721172109</t>
  </si>
  <si>
    <t xml:space="preserve">Potrubie z PVC - U odpadové zvislé hrdlové D 110x2, 2   </t>
  </si>
  <si>
    <t>721171111</t>
  </si>
  <si>
    <t xml:space="preserve">Potrubie z PVC - U odpadové ležaté hrdlové D 125x2, 8   </t>
  </si>
  <si>
    <t>871276002</t>
  </si>
  <si>
    <t xml:space="preserve">Montáž kanalizačného PVC-U potrubia hladkého viacvrstvového DN 125   </t>
  </si>
  <si>
    <t>286140000600</t>
  </si>
  <si>
    <t xml:space="preserve">Rúra KG 2000 PP, SN 10, DN 125 dĺ. 1 m hladká pre gravitačnú kanalizáciu,    </t>
  </si>
  <si>
    <t>877266000</t>
  </si>
  <si>
    <t xml:space="preserve">Montáž kanalizačného PVC-U kolena DN 100   </t>
  </si>
  <si>
    <t>286510003400</t>
  </si>
  <si>
    <t xml:space="preserve">Koleno PVC-U, DN 110x45° hladká pre gravitačnú kanalizáciu KG potrubia,    </t>
  </si>
  <si>
    <t>877266024</t>
  </si>
  <si>
    <t xml:space="preserve">Montáž kanalizačnej PVC-U odbočky DN 100   </t>
  </si>
  <si>
    <t>286510013100</t>
  </si>
  <si>
    <t xml:space="preserve">Odbočka 45° PVC-U, DN 110/110 hladká pre gravitačnú kanalizáciu KG potrubia,    </t>
  </si>
  <si>
    <t>721172333</t>
  </si>
  <si>
    <t xml:space="preserve">Montáž redukcie HT potrubia DN 100   </t>
  </si>
  <si>
    <t>286540006700</t>
  </si>
  <si>
    <t xml:space="preserve">Redukcia krátka HT DN 100/50, PP systém pre beztlakový rozvod vnútorného odpadu,    </t>
  </si>
  <si>
    <t>286540006800</t>
  </si>
  <si>
    <t xml:space="preserve">Redukcia krátka HT DN 100/70, PP systém pre beztlakový rozvod vnútorného odpadu,    </t>
  </si>
  <si>
    <t>877276002</t>
  </si>
  <si>
    <t xml:space="preserve">Montáž kanalizačného PVC-U kolena DN 125   </t>
  </si>
  <si>
    <t>286510003900</t>
  </si>
  <si>
    <t xml:space="preserve">Koleno PVC-U, DN 125x45° hladká pre gravitačnú kanalizáciu KG potrubia,    </t>
  </si>
  <si>
    <t>877276026</t>
  </si>
  <si>
    <t xml:space="preserve">Montáž kanalizačnej PVC-U odbočky DN 125   </t>
  </si>
  <si>
    <t>286510013200</t>
  </si>
  <si>
    <t xml:space="preserve">Odbočka 45° PVC-U, DN 125/110 hladká pre gravitačnú kanalizáciu KG potrubia,    </t>
  </si>
  <si>
    <t>286510013300</t>
  </si>
  <si>
    <t xml:space="preserve">Odbočka 45° PVC-U, DN 125/125 hladká pre gravitačnú kanalizáciu KG potrubia,    </t>
  </si>
  <si>
    <t>877276048</t>
  </si>
  <si>
    <t xml:space="preserve">Montáž kanalizačnej PVC-U redukcie DN 125/100   </t>
  </si>
  <si>
    <t>286510007900</t>
  </si>
  <si>
    <t xml:space="preserve">Redukcia PVC-U, DN 125/110 hladká pre gravitačnú kanalizáciu KG potrubia,    </t>
  </si>
  <si>
    <t>877326028</t>
  </si>
  <si>
    <t xml:space="preserve">Montáž kanalizačnej PVC-U odbočky DN 160   </t>
  </si>
  <si>
    <t>286510013500</t>
  </si>
  <si>
    <t xml:space="preserve">Odbočka 45° PVC-U, DN 160/125 hladká pre gravitačnú kanalizáciu KG potrubia,    </t>
  </si>
  <si>
    <t>877326052</t>
  </si>
  <si>
    <t xml:space="preserve">Montáž kanalizačnej PVC-U redukcie DN 160/125   </t>
  </si>
  <si>
    <t>286510008100</t>
  </si>
  <si>
    <t xml:space="preserve">Redukcia PVC-U, DN 160/125 hladká pre gravitačnú kanalizáciu KG potrubia,    </t>
  </si>
  <si>
    <t>877356102</t>
  </si>
  <si>
    <t xml:space="preserve">Montáž kanalizačnej PVC-U šachtovej prechodky DN 160   </t>
  </si>
  <si>
    <t>286510010400</t>
  </si>
  <si>
    <t xml:space="preserve">Prechodka šachtová PVC-U, DN 160 hladká pre gravitačnú kanalizáciu   </t>
  </si>
  <si>
    <t>894810009</t>
  </si>
  <si>
    <t xml:space="preserve">Montáž PP revíznej kanalizačnej šachty 600 do výšky šachty 2 m s roznášacím prstencom a poklopom   </t>
  </si>
  <si>
    <t>286610036500</t>
  </si>
  <si>
    <t xml:space="preserve">Šachtové dno prietočné DN 160x90°, ku kanalizačnej revíznej šachte  600, PP,    </t>
  </si>
  <si>
    <t>286610045000</t>
  </si>
  <si>
    <t xml:space="preserve">Vlnovcová šachtová rúra kanalizačná  600, dĺžka 6 m, PP,    </t>
  </si>
  <si>
    <t>286610046200</t>
  </si>
  <si>
    <t xml:space="preserve">Plastový roznášací prstenec D 400 kN, ku kanalizačnej šachte  600/1000 NG,    </t>
  </si>
  <si>
    <t>286710035900</t>
  </si>
  <si>
    <t xml:space="preserve">Gumové tesnenie šachtovej rúry 600 ku kanalizačnej revíznej šachte  600,    </t>
  </si>
  <si>
    <t>552410002200</t>
  </si>
  <si>
    <t xml:space="preserve">Poklop liatinový T 600 B125,    </t>
  </si>
  <si>
    <t>721290111</t>
  </si>
  <si>
    <t xml:space="preserve">Ostatné - skúška tesnosti kanalizácie v objektoch vodou do DN 125   </t>
  </si>
  <si>
    <t>892241111</t>
  </si>
  <si>
    <t xml:space="preserve">Ostatné práce na rúrovom vedení, tlakové skúšky vodovodného potrubia DN do 80   </t>
  </si>
  <si>
    <t>99</t>
  </si>
  <si>
    <t xml:space="preserve">Presun hmôt HSV   </t>
  </si>
  <si>
    <t>998276101</t>
  </si>
  <si>
    <t xml:space="preserve">Presun hmôt pre rúrové vedenie hĺbené z rúr z plast., hmôt alebo sklolamin. v otvorenom výkope   </t>
  </si>
  <si>
    <t>998276115</t>
  </si>
  <si>
    <t xml:space="preserve">Príplatok k cenám za zväčšený presun pre rúrové vedenie hĺbené z rúr z plast., hmôt alebo sklolamin. nad vymedzenú najväčšiu dopravnú vzdialenosť do 1000 m   </t>
  </si>
  <si>
    <t xml:space="preserve">Práce a dodávky PSV   </t>
  </si>
  <si>
    <t>713</t>
  </si>
  <si>
    <t xml:space="preserve">Izolácie tepelné   </t>
  </si>
  <si>
    <t>713482111</t>
  </si>
  <si>
    <t xml:space="preserve">Montáž trubíc z PE, hr.do 10 mm,vnút.priemer do 38 mm   </t>
  </si>
  <si>
    <t>283310001300</t>
  </si>
  <si>
    <t xml:space="preserve">Izolačná PE trubica  22x9 mm (d potrubia x hr. izolácie), nadrezaná   </t>
  </si>
  <si>
    <t>283310001500</t>
  </si>
  <si>
    <t xml:space="preserve">Izolačná PE trubica  28x9 mm (d potrubia x hr. izolácie), nadrezaná   </t>
  </si>
  <si>
    <t>283310001600</t>
  </si>
  <si>
    <t xml:space="preserve">Izolačná PE trubica  35x9 mm (d potrubia x hr. izolácie), nadrezaná   </t>
  </si>
  <si>
    <t>713482112</t>
  </si>
  <si>
    <t xml:space="preserve">Montáž trubíc z PE, hr.do 10 mm,vnút.priemer 39-70 mm   </t>
  </si>
  <si>
    <t>283310001800</t>
  </si>
  <si>
    <t xml:space="preserve">Izolačná PE trubica  42x9 mm (d potrubia x hr. izolácie), nadrezaná   </t>
  </si>
  <si>
    <t>998713201</t>
  </si>
  <si>
    <t xml:space="preserve">Presun hmôt pre izolácie tepelné v objektoch výšky do 6 m   </t>
  </si>
  <si>
    <t>%</t>
  </si>
  <si>
    <t>721</t>
  </si>
  <si>
    <t xml:space="preserve">Zdravotechnika - vnútorná kanalizácia   </t>
  </si>
  <si>
    <t>721171580</t>
  </si>
  <si>
    <t xml:space="preserve">Potrubie z rúr PP d32x1,8   </t>
  </si>
  <si>
    <t xml:space="preserve">Potrubie z rúr PP d50x1,8   </t>
  </si>
  <si>
    <t>721171581</t>
  </si>
  <si>
    <t xml:space="preserve">Potrubie z rúr PP d75x2,3   </t>
  </si>
  <si>
    <t>721171582</t>
  </si>
  <si>
    <t xml:space="preserve">Potrubie z rúr PP d110x3,4   </t>
  </si>
  <si>
    <t>721172500</t>
  </si>
  <si>
    <t xml:space="preserve">Montáž čistiaceho kusu pre tiché HT potrubia DN 70   </t>
  </si>
  <si>
    <t>286540141300</t>
  </si>
  <si>
    <t xml:space="preserve"> PP Čistiaci kus 75   </t>
  </si>
  <si>
    <t>721172503</t>
  </si>
  <si>
    <t xml:space="preserve">Montáž čistiaceho kusu pre tiché HT potrubia DN 100   </t>
  </si>
  <si>
    <t>286540141400</t>
  </si>
  <si>
    <t xml:space="preserve"> PP Čistiaci kus 110   </t>
  </si>
  <si>
    <t>721230099</t>
  </si>
  <si>
    <t xml:space="preserve">Montáž strešného vtoku pre mPVC izolácie DN 110   </t>
  </si>
  <si>
    <t>286630004900</t>
  </si>
  <si>
    <t xml:space="preserve">Strešný vtok HL62P/1, DN 110, (7,85 l/s), PVC izolačná fólia, vertikálny odtok, záchytný kôš D 180 mm, PP/PVC   </t>
  </si>
  <si>
    <t>721290012</t>
  </si>
  <si>
    <t xml:space="preserve">Montáž privzdušňovacieho ventilu pre odpadové potrubia DN 110   </t>
  </si>
  <si>
    <t>551610000100</t>
  </si>
  <si>
    <t xml:space="preserve">Privzdušňovacia hlavica HL900N, DN 50/75/110, (37 l/s), - 40 až + 60°C, dvojitá vzduchová izolácia, vnútorná kanalizácia, PP   </t>
  </si>
  <si>
    <t>721172393</t>
  </si>
  <si>
    <t xml:space="preserve">Montáž vetracej hlavice pre HT potrubie DN 100   </t>
  </si>
  <si>
    <t>429720000300</t>
  </si>
  <si>
    <t xml:space="preserve">Súprava vetracej hlavice HL810, DN 110, materiál PP   </t>
  </si>
  <si>
    <t>721290123</t>
  </si>
  <si>
    <t xml:space="preserve">Ostatné - skúška tesnosti kanalizácie v objektoch dymom do DN 300   </t>
  </si>
  <si>
    <t>998721201</t>
  </si>
  <si>
    <t xml:space="preserve">Presun hmôt pre vnútornú kanalizáciu v objektoch výšky do 6 m   </t>
  </si>
  <si>
    <t>722</t>
  </si>
  <si>
    <t xml:space="preserve">Zdravotechnika - vnútorný vodovod   </t>
  </si>
  <si>
    <t>722130213</t>
  </si>
  <si>
    <t xml:space="preserve">Potrubie z oceľ.rúr pozink.bezšvík.bežných-11 353.0, 10 004.0 zvarov. bežných-11 343.00 DN 25   </t>
  </si>
  <si>
    <t>722171312</t>
  </si>
  <si>
    <t xml:space="preserve">Potrubie z viacvrstvových rúr PE  d20x2,5mm   </t>
  </si>
  <si>
    <t>722171313</t>
  </si>
  <si>
    <t xml:space="preserve">Potrubie z viacvrstvových rúr PE  d26x3,0mm   </t>
  </si>
  <si>
    <t>722171314</t>
  </si>
  <si>
    <t xml:space="preserve">Potrubie z viacvrstvových rúr PE  d32x3,0mm   </t>
  </si>
  <si>
    <t>722171315</t>
  </si>
  <si>
    <t xml:space="preserve">Potrubie z viacvrstvových rúr PE  d40x3,5mm   </t>
  </si>
  <si>
    <t>722220111</t>
  </si>
  <si>
    <t xml:space="preserve">Montáž armatúry závitovej s jedným závitom, nástenka pre výtokový ventil G 1/2   </t>
  </si>
  <si>
    <t>286220049900</t>
  </si>
  <si>
    <t xml:space="preserve">Nástenka  D 20x1/2", PeX-Al-PeX systém,    </t>
  </si>
  <si>
    <t>722220121</t>
  </si>
  <si>
    <t xml:space="preserve">Montáž armatúry závitovej s jedným závitom, nástenka pre batériu G 1/2   </t>
  </si>
  <si>
    <t>pár</t>
  </si>
  <si>
    <t>286220049300</t>
  </si>
  <si>
    <t xml:space="preserve">Nástenka  dvojitá U D 20 mm, PeX-Al-PeX systém,    </t>
  </si>
  <si>
    <t>722221015</t>
  </si>
  <si>
    <t xml:space="preserve">Montáž guľového kohúta závitového priameho pre vodu G 3/4   </t>
  </si>
  <si>
    <t>551110013800</t>
  </si>
  <si>
    <t xml:space="preserve">Guľový uzáver pre vodu  3/4" FF, páčka, niklovaná mosadz,    </t>
  </si>
  <si>
    <t>722221025</t>
  </si>
  <si>
    <t xml:space="preserve">Montáž guľového kohúta závitového priameho pre vodu G 5/4   </t>
  </si>
  <si>
    <t>551110014000</t>
  </si>
  <si>
    <t xml:space="preserve">Guľový uzáver pre vodu  5/4" FF, páčka, niklovaná mosadz,    </t>
  </si>
  <si>
    <t>722221082</t>
  </si>
  <si>
    <t xml:space="preserve">Montáž guľového kohúta vypúšťacieho závitového G 1/2   </t>
  </si>
  <si>
    <t>551110011200</t>
  </si>
  <si>
    <t xml:space="preserve">Guľový uzáver vypúšťací s páčkou, 1/2" M, mosadz,    </t>
  </si>
  <si>
    <t>722221175</t>
  </si>
  <si>
    <t xml:space="preserve">Montáž poistného ventilu závitového pre vodu G 3/4   </t>
  </si>
  <si>
    <t>551210022000</t>
  </si>
  <si>
    <t xml:space="preserve">Ventil poistný, 3/4”x6 bar, armatúry pre uzavreté systémy,    </t>
  </si>
  <si>
    <t>722221180</t>
  </si>
  <si>
    <t xml:space="preserve">Montáž poistného ventilu závitového pre vodu G 1   </t>
  </si>
  <si>
    <t>551210022500</t>
  </si>
  <si>
    <t xml:space="preserve">Ventil poistný, 1”x6 bar, armatúry pre uzavreté systémy,    </t>
  </si>
  <si>
    <t>722221310</t>
  </si>
  <si>
    <t xml:space="preserve">Montáž spätnej klapky závitovej pre vodu G 3/4   </t>
  </si>
  <si>
    <t>551190002700</t>
  </si>
  <si>
    <t xml:space="preserve">Spätná klapka , 3/4" FF, Kv 5,00, niklovaná mosadz,    </t>
  </si>
  <si>
    <t>722221315</t>
  </si>
  <si>
    <t xml:space="preserve">Montáž spätnej klapky závitovej pre vodu G 1   </t>
  </si>
  <si>
    <t>551190002800</t>
  </si>
  <si>
    <t xml:space="preserve">Spätná klapka , 1" FF, Kv 10,40, niklovaná mosadz,    </t>
  </si>
  <si>
    <t>722221320</t>
  </si>
  <si>
    <t xml:space="preserve">Montáž spätnej klapky závitovej pre vodu G 5/4   </t>
  </si>
  <si>
    <t>551190002900</t>
  </si>
  <si>
    <t xml:space="preserve">Spätná klapka , 5/4" FF, Kv 21,00, niklovaná mosadz,    </t>
  </si>
  <si>
    <t>722221375</t>
  </si>
  <si>
    <t xml:space="preserve">Montáž vodovodného filtra závitového G 5/4   </t>
  </si>
  <si>
    <t>422010003200</t>
  </si>
  <si>
    <t xml:space="preserve">Filter závitový, 5/4", PN 20, mosadz OT 58,    </t>
  </si>
  <si>
    <t>722250005</t>
  </si>
  <si>
    <t xml:space="preserve">Montáž hydrantového systému s tvarovo stálou hadicou D 25   </t>
  </si>
  <si>
    <t>súb.</t>
  </si>
  <si>
    <t>449150001000</t>
  </si>
  <si>
    <t xml:space="preserve">Hydrantový systém s tvarovo stálou hadicou D 25 PH-PLUS, hadica 30 m, skriňa 710x710x245 mm, presklenné dvierka, prúdnica ekv. 10   </t>
  </si>
  <si>
    <t>722290226</t>
  </si>
  <si>
    <t xml:space="preserve">Tlaková skúška vodovodného potrubia závitového do DN 50   </t>
  </si>
  <si>
    <t>722290234</t>
  </si>
  <si>
    <t xml:space="preserve">Prepláchnutie a dezinfekcia vodovodného potrubia do DN 80   </t>
  </si>
  <si>
    <t>998722201</t>
  </si>
  <si>
    <t xml:space="preserve">Presun hmôt pre vnútorný vodovod v objektoch výšky do 6 m   </t>
  </si>
  <si>
    <t>725</t>
  </si>
  <si>
    <t xml:space="preserve">Zdravotechnika - zariaďovacie predmety   </t>
  </si>
  <si>
    <t>725149715</t>
  </si>
  <si>
    <t xml:space="preserve">Montáž predstenového systému záchodov do ľahkých stien s kovovou konštrukciou (napr., AlcaPlast)   </t>
  </si>
  <si>
    <t>552370000200</t>
  </si>
  <si>
    <t xml:space="preserve">Predstenový systém pre závesné WC, výška 1120 mm so splachovacou podomietkovou nádržou pre odsávanie zápachu s externým ventilátorom, plast,   </t>
  </si>
  <si>
    <t>725149720</t>
  </si>
  <si>
    <t xml:space="preserve">Montáž záchodu do predstenového systému   </t>
  </si>
  <si>
    <t>642360001100</t>
  </si>
  <si>
    <t xml:space="preserve">Misa záchodová keramická závesná, rozmer 520x355x350 mm, hlboké splachovanie,    </t>
  </si>
  <si>
    <t>725291112</t>
  </si>
  <si>
    <t xml:space="preserve">Montáž doplnkov zariadení kúpeľní a záchodov, záchodová doska   </t>
  </si>
  <si>
    <t>642370003880</t>
  </si>
  <si>
    <t xml:space="preserve">Záchodová doska duroplastová s poklopom, plastové príchytky, dĺžkovo nastaviteľné,    </t>
  </si>
  <si>
    <t>552380000200</t>
  </si>
  <si>
    <t xml:space="preserve">Ovládacie tlačidlo podomietkové pre dvojité splachovanie  246x164 mm, biela/lesklý chróm/biela,    </t>
  </si>
  <si>
    <t>725119307</t>
  </si>
  <si>
    <t xml:space="preserve">Montáž záchodovej misy keramickej kombinovanej s rovným odpadom   </t>
  </si>
  <si>
    <t>642340000400</t>
  </si>
  <si>
    <t xml:space="preserve">Kombinované WC keramické, rozmer 360x670x480 mm, vodorovný odpad so zvýšenou výškou 500 mm,   </t>
  </si>
  <si>
    <t>642340001300</t>
  </si>
  <si>
    <t xml:space="preserve">Inštalačná súprava pre klozet,    </t>
  </si>
  <si>
    <t>642370000300</t>
  </si>
  <si>
    <t xml:space="preserve">Nádržka keramická, rozmer 365x185 mm, bočné napúšťanie,    </t>
  </si>
  <si>
    <t>554330000200</t>
  </si>
  <si>
    <t xml:space="preserve">Záchodové sedadlo s poklopom s automatickým pozvoľným sklápaním, rozmer 376x436 mm, duroplast s antibakteriálnou úpravou, biela,   </t>
  </si>
  <si>
    <t>725219201</t>
  </si>
  <si>
    <t xml:space="preserve">Montáž umývadla keramického na konzoly, bez výtokovej armatúry   </t>
  </si>
  <si>
    <t>642110000200</t>
  </si>
  <si>
    <t xml:space="preserve">Umývadlo keramické  rozmer 600x450x170 mm, biela,    </t>
  </si>
  <si>
    <t>642110002700</t>
  </si>
  <si>
    <t xml:space="preserve">Umývadlo keramické zdravotné, rozmer 640x550x165 mm, biela,    </t>
  </si>
  <si>
    <t>642150003200</t>
  </si>
  <si>
    <t xml:space="preserve">Súprava inštalačná pre umývadlá,    </t>
  </si>
  <si>
    <t>725829601</t>
  </si>
  <si>
    <t xml:space="preserve">Montáž batérie umývadlovej a drezovej stojankovej, pákovej alebo klasickej s mechanickým ovládaním   </t>
  </si>
  <si>
    <t>551450003800</t>
  </si>
  <si>
    <t xml:space="preserve">Batéria umývadlová stojanková páková s pop-up 5/4", rozmer 290x215x270 mm, chróm,    </t>
  </si>
  <si>
    <t>725869302</t>
  </si>
  <si>
    <t xml:space="preserve">Montáž zápachovej uzávierky pre zariaďovacie predmety, umývadlovej do D 50 (podomietková)   </t>
  </si>
  <si>
    <t>551620008300</t>
  </si>
  <si>
    <t xml:space="preserve">Zápachová uzávierka umývadlová zabudovateľná HL134/50, DN 50, s vyberateľným sifónom pre pripojenie súpravy DN 32, PP   </t>
  </si>
  <si>
    <t>725149740</t>
  </si>
  <si>
    <t xml:space="preserve">Montáž predstenového systému pisoárov do ľahkých stien s kovovou konštrukciou  </t>
  </si>
  <si>
    <t>552370001000</t>
  </si>
  <si>
    <t xml:space="preserve">Predstenový systém  pre pisoár, univerzálny, výška 1120-1300 mm, plast,    </t>
  </si>
  <si>
    <t>725149745</t>
  </si>
  <si>
    <t xml:space="preserve">Montáž pisoáru do predstenového systému   </t>
  </si>
  <si>
    <t>642510000400</t>
  </si>
  <si>
    <t xml:space="preserve">Pisoár so senzorom  rozmer 305x340x535 mm, vrátane sifónu, keramika,    </t>
  </si>
  <si>
    <t>725869371</t>
  </si>
  <si>
    <t xml:space="preserve">Montáž zápachovej uzávierky pre zariaďovacie predmety, pisoárovej do D 50   </t>
  </si>
  <si>
    <t>551620011000</t>
  </si>
  <si>
    <t xml:space="preserve">Zápachová uzávierka - sifón pre pisoáre HL430/50, DN 50, (0,7 l/s), odtok 0 - 90°, odsávací, horizontálny odtok, biela, PP   </t>
  </si>
  <si>
    <t xml:space="preserve">Montáž predstenového systému záchodov/výleviek do ľahkých stien s kovovou konštrukciou (napr., AlcaPlast)   </t>
  </si>
  <si>
    <t>552370000500</t>
  </si>
  <si>
    <t xml:space="preserve">Predstenový systém  pre závesné WC/výlevky, výška 1120 mm, rohový so splachovacou podomietkovou nádržou  12, plast,    </t>
  </si>
  <si>
    <t xml:space="preserve">Montáž výlevky do predstenového systému   </t>
  </si>
  <si>
    <t>642710000200</t>
  </si>
  <si>
    <t xml:space="preserve">Výlevka závesná keramická rozmer 425x500x450 mm, plastová mreža,    </t>
  </si>
  <si>
    <t xml:space="preserve">Montáž doplnkov zariadení kúpeľní a záchodov   </t>
  </si>
  <si>
    <t xml:space="preserve">Ovládacie tlačidlo podomietkové pre dvojité splachovanie 20, 246x164 mm, biela/lesklý chróm/biela,    </t>
  </si>
  <si>
    <t>721229021</t>
  </si>
  <si>
    <t xml:space="preserve">Montáž podlahového odtokového žlabu dĺžky 800 mm pre montáž k stene   </t>
  </si>
  <si>
    <t>552240007000</t>
  </si>
  <si>
    <t xml:space="preserve">Žľab sprchový bez krytu nerezový HL50F.0/80, DN 50, (0,8 l/s), dĺ. 800 mm, montáž do plochy, stavebná výška min. 110 mm   </t>
  </si>
  <si>
    <t>552240027400</t>
  </si>
  <si>
    <t xml:space="preserve">Kryt žľabu dĺ. 800 mm k sprchovým žľabom HL50, nerezová oceľ   </t>
  </si>
  <si>
    <t>725849230</t>
  </si>
  <si>
    <t xml:space="preserve">Montáž batérie sprchovej podomietkovej pákovej   </t>
  </si>
  <si>
    <t>551450002900</t>
  </si>
  <si>
    <t xml:space="preserve">Batéria sprchová podomietková páková  priemer 150 mm, bez sprchovej sady, chróm,    </t>
  </si>
  <si>
    <t>725849206</t>
  </si>
  <si>
    <t xml:space="preserve">Montáž batérie sprchovej nástennej, držiak sprchy s pevnou výškou sprchy   </t>
  </si>
  <si>
    <t>552260002200</t>
  </si>
  <si>
    <t xml:space="preserve">Sprchová sada (ručná sprcha, 1 funkcia, držiak sprchy, sprchová hadica 1,7 m), chróm,    </t>
  </si>
  <si>
    <t>721213006</t>
  </si>
  <si>
    <t xml:space="preserve">Montáž podlahového vpustu s vodorovným odtokom DN 75   </t>
  </si>
  <si>
    <t>286630022500</t>
  </si>
  <si>
    <t xml:space="preserve">Podlahový vpust HL80.1, (0,5 l/s), variabilný odtok DN 50/75, mriežka nerez 115x115 mm, PP/PE   </t>
  </si>
  <si>
    <t>725869323</t>
  </si>
  <si>
    <t xml:space="preserve">Montáž zápachovej uzávierky pre zariaďovacie predmety, pračkovej do D 50 (podomietkovej)   </t>
  </si>
  <si>
    <t>551620013200</t>
  </si>
  <si>
    <t xml:space="preserve">Zápachová uzávierka podomietková HL406, DN 40/50, umývačkový UP sifón, výtokový ventil 1/2", prítok/odtok vody R 1/2" vnútorný závit, spätná klapka a privzdušňovač, krytka nerez 180x100 mm, PE   </t>
  </si>
  <si>
    <t>725819201</t>
  </si>
  <si>
    <t xml:space="preserve">Montáž ventilu nástenného G 1/2   </t>
  </si>
  <si>
    <t>551410000300</t>
  </si>
  <si>
    <t xml:space="preserve">Ventil pre hygienické a zdravotnické zariadenia T 66 A 1/2" rohový mosadzný s vrškom T 13   </t>
  </si>
  <si>
    <t>725869380</t>
  </si>
  <si>
    <t xml:space="preserve">Montáž zápachovej uzávierky pre zariaďovacie predmety, ostatných typov do D 32   </t>
  </si>
  <si>
    <t>551620027100</t>
  </si>
  <si>
    <t xml:space="preserve">Vtokový lievik HL21, DN 32, (0,17 l/s), s protizápachovým uzáverom, vetranie a klimatizácia, PP   </t>
  </si>
  <si>
    <t>721194104</t>
  </si>
  <si>
    <t xml:space="preserve">Zriadenie prípojky na potrubí vyvedenie a upevnenie odpadových výpustiek D 40x1, 8   </t>
  </si>
  <si>
    <t>998725201</t>
  </si>
  <si>
    <t xml:space="preserve">Presun hmôt pre zariaďovacie predmety v objektoch výšky do 6 m   </t>
  </si>
  <si>
    <t>732</t>
  </si>
  <si>
    <t xml:space="preserve">Ústredné kúrenie - strojovne   </t>
  </si>
  <si>
    <t>732219215</t>
  </si>
  <si>
    <t xml:space="preserve">Montáž zásobníkového ohrievača vody pre ohrev pitnej vody objem 250 l   </t>
  </si>
  <si>
    <t>484380002500</t>
  </si>
  <si>
    <t xml:space="preserve">Zásobníkový ohrievač vody, objem 250l   </t>
  </si>
  <si>
    <t>732331861</t>
  </si>
  <si>
    <t xml:space="preserve">Montáž expanznej nádoby tlak 10 barov s vakom objem 8 l   </t>
  </si>
  <si>
    <t>484620000100</t>
  </si>
  <si>
    <t xml:space="preserve">Nádoba expanzná s vakom 8 l, D 206 mm, v 345 mm, pripojenie G 3/4", 10 bar, biela,    </t>
  </si>
  <si>
    <t>732491000</t>
  </si>
  <si>
    <t xml:space="preserve">Montáž cirkulačného čerpadla DN 15 výtlak do 1,4 m   </t>
  </si>
  <si>
    <t>426150000600</t>
  </si>
  <si>
    <t>Čerpadlo cirkulačné</t>
  </si>
  <si>
    <t>998732201</t>
  </si>
  <si>
    <t xml:space="preserve">Presun hmôt pre strojovne v objektoch výšky do 6 m   </t>
  </si>
  <si>
    <t>VRN</t>
  </si>
  <si>
    <t xml:space="preserve">Vedľajšie rozpočtové náklady   </t>
  </si>
  <si>
    <t>000300016</t>
  </si>
  <si>
    <t xml:space="preserve">Geodetické práce - vykonávané pred výstavbou určenie vytyčovacej siete, vytýčenie staveniska, staveb. objektu   </t>
  </si>
  <si>
    <t>eur</t>
  </si>
  <si>
    <t xml:space="preserve">Celkom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</si>
</sst>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-#,##0"/>
    <numFmt numFmtId="165" formatCode="#,##0.000;\-#,##0.000"/>
    <numFmt numFmtId="166" formatCode="#,##0.00;\-#,##0.00"/>
    <numFmt numFmtId="167" formatCode="0.00%;\-0.00%"/>
  </numFmts>
  <fonts count="2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sz val="8"/>
      <name val="Arial"/>
      <charset val="238"/>
    </font>
    <font>
      <sz val="10"/>
      <name val="Arial CE"/>
      <charset val="238"/>
    </font>
    <font>
      <sz val="7"/>
      <name val="Arial"/>
      <charset val="238"/>
    </font>
    <font>
      <b/>
      <sz val="10"/>
      <name val="Arial"/>
      <charset val="238"/>
    </font>
    <font>
      <b/>
      <sz val="12"/>
      <name val="Arial"/>
      <charset val="238"/>
    </font>
    <font>
      <b/>
      <sz val="10"/>
      <name val="Arial CE"/>
      <charset val="238"/>
    </font>
    <font>
      <b/>
      <sz val="7"/>
      <name val="Arial"/>
      <charset val="238"/>
    </font>
    <font>
      <b/>
      <sz val="8"/>
      <name val="Arial"/>
      <charset val="238"/>
    </font>
    <font>
      <b/>
      <sz val="8"/>
      <name val="Arial CE"/>
      <charset val="238"/>
    </font>
    <font>
      <b/>
      <sz val="18"/>
      <color indexed="10"/>
      <name val="Arial CE"/>
      <charset val="238"/>
    </font>
    <font>
      <b/>
      <sz val="8"/>
      <color rgb="FFFF000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Alignment="0">
      <alignment vertical="top"/>
      <protection locked="0"/>
    </xf>
  </cellStyleXfs>
  <cellXfs count="196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right" vertical="top"/>
    </xf>
    <xf numFmtId="166" fontId="4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4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5" fontId="8" fillId="0" borderId="0" xfId="0" applyNumberFormat="1" applyFont="1" applyAlignment="1">
      <alignment horizontal="right"/>
      <protection locked="0"/>
    </xf>
    <xf numFmtId="166" fontId="8" fillId="0" borderId="0" xfId="0" applyNumberFormat="1" applyFont="1" applyAlignment="1">
      <alignment horizontal="right"/>
      <protection locked="0"/>
    </xf>
    <xf numFmtId="164" fontId="4" fillId="0" borderId="1" xfId="0" applyNumberFormat="1" applyFont="1" applyBorder="1" applyAlignment="1">
      <alignment horizontal="center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164" fontId="9" fillId="0" borderId="1" xfId="0" applyNumberFormat="1" applyFont="1" applyBorder="1" applyAlignment="1">
      <alignment horizontal="center"/>
      <protection locked="0"/>
    </xf>
    <xf numFmtId="0" fontId="9" fillId="0" borderId="1" xfId="0" applyFont="1" applyBorder="1" applyAlignment="1">
      <alignment horizontal="left" wrapText="1"/>
      <protection locked="0"/>
    </xf>
    <xf numFmtId="165" fontId="9" fillId="0" borderId="1" xfId="0" applyNumberFormat="1" applyFont="1" applyBorder="1" applyAlignment="1">
      <alignment horizontal="right"/>
      <protection locked="0"/>
    </xf>
    <xf numFmtId="166" fontId="9" fillId="0" borderId="1" xfId="0" applyNumberFormat="1" applyFont="1" applyBorder="1" applyAlignment="1">
      <alignment horizontal="right"/>
      <protection locked="0"/>
    </xf>
    <xf numFmtId="164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0" fontId="11" fillId="0" borderId="2" xfId="0" applyFont="1" applyBorder="1" applyAlignment="1" applyProtection="1">
      <alignment horizontal="left" vertical="center"/>
    </xf>
    <xf numFmtId="166" fontId="12" fillId="0" borderId="3" xfId="0" applyNumberFormat="1" applyFont="1" applyBorder="1" applyAlignment="1" applyProtection="1">
      <alignment horizontal="right" vertical="center"/>
    </xf>
    <xf numFmtId="0" fontId="11" fillId="0" borderId="4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3" xfId="0" applyFont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left" vertical="center"/>
    </xf>
    <xf numFmtId="0" fontId="11" fillId="0" borderId="9" xfId="0" applyFont="1" applyBorder="1" applyAlignment="1" applyProtection="1">
      <alignment horizontal="left"/>
    </xf>
    <xf numFmtId="0" fontId="11" fillId="0" borderId="10" xfId="0" applyFont="1" applyBorder="1" applyAlignment="1" applyProtection="1">
      <alignment horizontal="left" vertical="center"/>
    </xf>
    <xf numFmtId="0" fontId="11" fillId="0" borderId="11" xfId="0" applyFont="1" applyBorder="1" applyAlignment="1" applyProtection="1">
      <alignment horizontal="left"/>
    </xf>
    <xf numFmtId="0" fontId="11" fillId="0" borderId="12" xfId="0" applyFont="1" applyBorder="1" applyAlignment="1" applyProtection="1">
      <alignment horizontal="left" vertical="center"/>
    </xf>
    <xf numFmtId="166" fontId="12" fillId="0" borderId="13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0" fontId="11" fillId="0" borderId="16" xfId="0" applyFont="1" applyBorder="1" applyAlignment="1" applyProtection="1">
      <alignment horizontal="left" vertical="center"/>
    </xf>
    <xf numFmtId="0" fontId="11" fillId="0" borderId="13" xfId="0" applyFont="1" applyBorder="1" applyAlignment="1" applyProtection="1">
      <alignment horizontal="left"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13" fillId="0" borderId="18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horizontal="left" vertical="center"/>
    </xf>
    <xf numFmtId="0" fontId="13" fillId="0" borderId="22" xfId="0" applyFont="1" applyBorder="1" applyAlignment="1" applyProtection="1">
      <alignment horizontal="left" vertical="center"/>
    </xf>
    <xf numFmtId="0" fontId="11" fillId="0" borderId="23" xfId="0" applyFont="1" applyBorder="1" applyAlignment="1" applyProtection="1">
      <alignment horizontal="left" vertical="center"/>
    </xf>
    <xf numFmtId="0" fontId="14" fillId="0" borderId="24" xfId="0" applyFont="1" applyBorder="1" applyAlignment="1" applyProtection="1">
      <alignment horizontal="left" vertical="top"/>
    </xf>
    <xf numFmtId="0" fontId="11" fillId="0" borderId="25" xfId="0" applyFont="1" applyBorder="1" applyAlignment="1" applyProtection="1">
      <alignment horizontal="left" vertical="center"/>
    </xf>
    <xf numFmtId="0" fontId="0" fillId="0" borderId="26" xfId="0" applyBorder="1" applyAlignment="1" applyProtection="1">
      <alignment horizontal="left" vertical="center"/>
    </xf>
    <xf numFmtId="0" fontId="11" fillId="0" borderId="26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14" fillId="0" borderId="27" xfId="0" applyFont="1" applyBorder="1" applyAlignment="1" applyProtection="1">
      <alignment horizontal="left" vertical="center"/>
    </xf>
    <xf numFmtId="0" fontId="11" fillId="0" borderId="28" xfId="0" applyFont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left" vertical="center"/>
    </xf>
    <xf numFmtId="0" fontId="11" fillId="0" borderId="30" xfId="0" applyFont="1" applyBorder="1" applyAlignment="1" applyProtection="1">
      <alignment horizontal="left"/>
    </xf>
    <xf numFmtId="0" fontId="11" fillId="0" borderId="31" xfId="0" applyFont="1" applyBorder="1" applyAlignment="1" applyProtection="1">
      <alignment horizontal="left" vertical="center"/>
    </xf>
    <xf numFmtId="0" fontId="11" fillId="0" borderId="32" xfId="0" applyFont="1" applyBorder="1" applyAlignment="1" applyProtection="1">
      <alignment horizontal="left"/>
    </xf>
    <xf numFmtId="0" fontId="11" fillId="0" borderId="33" xfId="0" applyFont="1" applyBorder="1" applyAlignment="1" applyProtection="1">
      <alignment horizontal="left" vertical="center"/>
    </xf>
    <xf numFmtId="166" fontId="16" fillId="0" borderId="34" xfId="0" applyNumberFormat="1" applyFont="1" applyBorder="1" applyAlignment="1" applyProtection="1">
      <alignment horizontal="right" vertical="center"/>
    </xf>
    <xf numFmtId="0" fontId="11" fillId="0" borderId="18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20" xfId="0" applyFont="1" applyBorder="1" applyAlignment="1" applyProtection="1">
      <alignment horizontal="left" vertical="top"/>
    </xf>
    <xf numFmtId="166" fontId="5" fillId="0" borderId="13" xfId="0" applyNumberFormat="1" applyFont="1" applyBorder="1" applyAlignment="1" applyProtection="1">
      <alignment horizontal="right" vertical="center"/>
    </xf>
    <xf numFmtId="0" fontId="13" fillId="0" borderId="14" xfId="0" applyFont="1" applyBorder="1" applyAlignment="1" applyProtection="1">
      <alignment horizontal="left" vertical="center"/>
    </xf>
    <xf numFmtId="166" fontId="5" fillId="0" borderId="15" xfId="0" applyNumberFormat="1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164" fontId="5" fillId="0" borderId="13" xfId="0" applyNumberFormat="1" applyFont="1" applyBorder="1" applyAlignment="1" applyProtection="1">
      <alignment horizontal="right" vertical="center"/>
    </xf>
    <xf numFmtId="0" fontId="13" fillId="0" borderId="17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left" vertical="center"/>
    </xf>
    <xf numFmtId="0" fontId="17" fillId="0" borderId="24" xfId="0" applyFont="1" applyBorder="1" applyAlignment="1" applyProtection="1">
      <alignment horizontal="left" vertical="top"/>
    </xf>
    <xf numFmtId="0" fontId="11" fillId="0" borderId="35" xfId="0" applyFont="1" applyBorder="1" applyAlignment="1" applyProtection="1">
      <alignment horizontal="left" vertical="center"/>
    </xf>
    <xf numFmtId="166" fontId="12" fillId="0" borderId="30" xfId="0" applyNumberFormat="1" applyFont="1" applyBorder="1" applyAlignment="1" applyProtection="1">
      <alignment horizontal="right" vertical="center"/>
    </xf>
    <xf numFmtId="166" fontId="4" fillId="0" borderId="15" xfId="0" applyNumberFormat="1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2" fontId="4" fillId="0" borderId="15" xfId="0" applyNumberFormat="1" applyFont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left" vertical="center"/>
    </xf>
    <xf numFmtId="0" fontId="11" fillId="0" borderId="36" xfId="0" applyFont="1" applyBorder="1" applyAlignment="1" applyProtection="1">
      <alignment horizontal="left" vertical="center"/>
    </xf>
    <xf numFmtId="166" fontId="12" fillId="0" borderId="37" xfId="0" applyNumberFormat="1" applyFont="1" applyBorder="1" applyAlignment="1" applyProtection="1">
      <alignment horizontal="right" vertical="center"/>
    </xf>
    <xf numFmtId="0" fontId="11" fillId="0" borderId="38" xfId="0" applyFont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left" vertical="center"/>
    </xf>
    <xf numFmtId="0" fontId="14" fillId="0" borderId="41" xfId="0" applyFont="1" applyBorder="1" applyAlignment="1" applyProtection="1">
      <alignment horizontal="left" vertical="top"/>
    </xf>
    <xf numFmtId="0" fontId="11" fillId="0" borderId="42" xfId="0" applyFont="1" applyBorder="1" applyAlignment="1" applyProtection="1">
      <alignment horizontal="left" vertical="center"/>
    </xf>
    <xf numFmtId="166" fontId="12" fillId="0" borderId="9" xfId="0" applyNumberFormat="1" applyFont="1" applyBorder="1" applyAlignment="1" applyProtection="1">
      <alignment horizontal="right" vertical="center"/>
    </xf>
    <xf numFmtId="164" fontId="12" fillId="0" borderId="8" xfId="0" applyNumberFormat="1" applyFont="1" applyBorder="1" applyAlignment="1" applyProtection="1">
      <alignment horizontal="right" vertical="center"/>
    </xf>
    <xf numFmtId="166" fontId="12" fillId="0" borderId="43" xfId="0" applyNumberFormat="1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left" vertical="center"/>
    </xf>
    <xf numFmtId="164" fontId="0" fillId="0" borderId="36" xfId="0" applyNumberFormat="1" applyBorder="1" applyAlignment="1" applyProtection="1">
      <alignment horizontal="right" vertical="center"/>
    </xf>
    <xf numFmtId="166" fontId="0" fillId="0" borderId="37" xfId="0" applyNumberFormat="1" applyBorder="1" applyAlignment="1" applyProtection="1">
      <alignment horizontal="right" vertical="center"/>
    </xf>
    <xf numFmtId="164" fontId="0" fillId="0" borderId="15" xfId="0" applyNumberFormat="1" applyBorder="1" applyAlignment="1" applyProtection="1">
      <alignment horizontal="right" vertical="center"/>
    </xf>
    <xf numFmtId="166" fontId="0" fillId="0" borderId="13" xfId="0" applyNumberFormat="1" applyBorder="1" applyAlignment="1" applyProtection="1">
      <alignment horizontal="right"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left" vertical="center"/>
    </xf>
    <xf numFmtId="0" fontId="11" fillId="0" borderId="30" xfId="0" applyFont="1" applyBorder="1" applyAlignment="1" applyProtection="1">
      <alignment horizontal="left" vertical="center"/>
    </xf>
    <xf numFmtId="167" fontId="4" fillId="0" borderId="45" xfId="0" applyNumberFormat="1" applyFont="1" applyBorder="1" applyAlignment="1" applyProtection="1">
      <alignment horizontal="right" vertical="center"/>
    </xf>
    <xf numFmtId="0" fontId="18" fillId="0" borderId="22" xfId="0" applyFont="1" applyBorder="1" applyAlignment="1" applyProtection="1">
      <alignment horizontal="left" vertical="center"/>
    </xf>
    <xf numFmtId="0" fontId="14" fillId="0" borderId="25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horizontal="left" vertical="center"/>
    </xf>
    <xf numFmtId="0" fontId="14" fillId="0" borderId="28" xfId="0" applyFont="1" applyBorder="1" applyAlignment="1" applyProtection="1">
      <alignment horizontal="left" vertical="center"/>
    </xf>
    <xf numFmtId="0" fontId="15" fillId="0" borderId="28" xfId="0" applyFont="1" applyBorder="1" applyAlignment="1" applyProtection="1">
      <alignment horizontal="left" vertical="center"/>
    </xf>
    <xf numFmtId="0" fontId="11" fillId="0" borderId="43" xfId="0" applyFont="1" applyBorder="1" applyAlignment="1" applyProtection="1">
      <alignment horizontal="left" vertical="center"/>
    </xf>
    <xf numFmtId="0" fontId="14" fillId="0" borderId="43" xfId="0" applyFont="1" applyBorder="1" applyAlignment="1" applyProtection="1">
      <alignment horizontal="left" vertical="center" wrapText="1"/>
    </xf>
    <xf numFmtId="0" fontId="14" fillId="0" borderId="43" xfId="0" applyFont="1" applyBorder="1" applyAlignment="1" applyProtection="1">
      <alignment horizontal="left" vertical="center"/>
    </xf>
    <xf numFmtId="0" fontId="11" fillId="0" borderId="37" xfId="0" applyFont="1" applyBorder="1" applyAlignment="1" applyProtection="1">
      <alignment horizontal="left" vertical="center"/>
    </xf>
    <xf numFmtId="164" fontId="0" fillId="0" borderId="2" xfId="0" applyNumberFormat="1" applyBorder="1" applyAlignment="1" applyProtection="1">
      <alignment horizontal="right" vertical="center"/>
    </xf>
    <xf numFmtId="166" fontId="12" fillId="0" borderId="5" xfId="0" applyNumberFormat="1" applyFont="1" applyBorder="1" applyAlignment="1" applyProtection="1">
      <alignment horizontal="right" vertical="center"/>
    </xf>
    <xf numFmtId="164" fontId="0" fillId="0" borderId="3" xfId="0" applyNumberFormat="1" applyBorder="1" applyAlignment="1" applyProtection="1">
      <alignment horizontal="right" vertical="center"/>
    </xf>
    <xf numFmtId="164" fontId="12" fillId="0" borderId="4" xfId="0" applyNumberFormat="1" applyFont="1" applyBorder="1" applyAlignment="1" applyProtection="1">
      <alignment horizontal="right" vertical="center"/>
    </xf>
    <xf numFmtId="164" fontId="0" fillId="0" borderId="8" xfId="0" applyNumberFormat="1" applyBorder="1" applyAlignment="1" applyProtection="1">
      <alignment horizontal="right" vertical="center"/>
    </xf>
    <xf numFmtId="164" fontId="0" fillId="0" borderId="5" xfId="0" applyNumberFormat="1" applyBorder="1" applyAlignment="1" applyProtection="1">
      <alignment horizontal="right" vertical="center"/>
    </xf>
    <xf numFmtId="164" fontId="12" fillId="0" borderId="5" xfId="0" applyNumberFormat="1" applyFont="1" applyBorder="1" applyAlignment="1" applyProtection="1">
      <alignment horizontal="right" vertical="center"/>
    </xf>
    <xf numFmtId="164" fontId="0" fillId="0" borderId="4" xfId="0" applyNumberFormat="1" applyBorder="1" applyAlignment="1" applyProtection="1">
      <alignment horizontal="right" vertical="center"/>
    </xf>
    <xf numFmtId="164" fontId="0" fillId="0" borderId="46" xfId="0" applyNumberFormat="1" applyBorder="1" applyAlignment="1" applyProtection="1">
      <alignment horizontal="right" vertical="center"/>
    </xf>
    <xf numFmtId="0" fontId="11" fillId="0" borderId="27" xfId="0" applyFont="1" applyBorder="1" applyAlignment="1" applyProtection="1">
      <alignment horizontal="left" vertical="center"/>
    </xf>
    <xf numFmtId="0" fontId="11" fillId="0" borderId="29" xfId="0" applyFont="1" applyBorder="1" applyAlignment="1" applyProtection="1">
      <alignment horizontal="left" vertical="center"/>
    </xf>
    <xf numFmtId="0" fontId="11" fillId="0" borderId="11" xfId="0" applyFont="1" applyBorder="1" applyAlignment="1" applyProtection="1">
      <alignment horizontal="left" vertical="center"/>
    </xf>
    <xf numFmtId="0" fontId="11" fillId="0" borderId="47" xfId="0" applyFont="1" applyBorder="1" applyAlignment="1" applyProtection="1">
      <alignment horizontal="left" vertical="center"/>
    </xf>
    <xf numFmtId="0" fontId="11" fillId="0" borderId="48" xfId="0" applyFont="1" applyBorder="1" applyAlignment="1" applyProtection="1">
      <alignment horizontal="left" vertical="center"/>
    </xf>
    <xf numFmtId="0" fontId="11" fillId="0" borderId="49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left" vertical="top"/>
    </xf>
    <xf numFmtId="0" fontId="4" fillId="0" borderId="50" xfId="0" applyFont="1" applyBorder="1" applyAlignment="1" applyProtection="1">
      <alignment horizontal="left" vertical="center" wrapText="1"/>
    </xf>
    <xf numFmtId="0" fontId="11" fillId="0" borderId="51" xfId="0" applyFont="1" applyBorder="1" applyAlignment="1" applyProtection="1">
      <alignment horizontal="left" vertical="center"/>
    </xf>
    <xf numFmtId="0" fontId="11" fillId="0" borderId="52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1" fillId="0" borderId="4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1" fillId="0" borderId="20" xfId="0" applyFont="1" applyBorder="1" applyAlignment="1" applyProtection="1">
      <alignment horizontal="left" vertical="top"/>
    </xf>
    <xf numFmtId="0" fontId="4" fillId="0" borderId="34" xfId="0" applyFont="1" applyBorder="1" applyAlignment="1" applyProtection="1">
      <alignment horizontal="left" vertical="center"/>
    </xf>
    <xf numFmtId="0" fontId="4" fillId="0" borderId="50" xfId="0" applyFont="1" applyBorder="1" applyAlignment="1" applyProtection="1">
      <alignment horizontal="left" vertical="center"/>
    </xf>
    <xf numFmtId="0" fontId="4" fillId="0" borderId="49" xfId="0" applyFont="1" applyBorder="1" applyAlignment="1" applyProtection="1">
      <alignment horizontal="left" vertical="center"/>
    </xf>
    <xf numFmtId="0" fontId="11" fillId="0" borderId="53" xfId="0" applyFont="1" applyBorder="1" applyAlignment="1" applyProtection="1">
      <alignment horizontal="left" vertical="center"/>
    </xf>
    <xf numFmtId="0" fontId="4" fillId="0" borderId="54" xfId="0" applyFont="1" applyBorder="1" applyAlignment="1" applyProtection="1">
      <alignment horizontal="left" vertical="center"/>
    </xf>
    <xf numFmtId="0" fontId="4" fillId="0" borderId="52" xfId="0" applyFont="1" applyBorder="1" applyAlignment="1" applyProtection="1">
      <alignment horizontal="left" vertical="center"/>
    </xf>
    <xf numFmtId="0" fontId="11" fillId="0" borderId="55" xfId="0" applyFont="1" applyBorder="1" applyAlignment="1" applyProtection="1">
      <alignment horizontal="left" vertical="center"/>
    </xf>
    <xf numFmtId="0" fontId="11" fillId="0" borderId="41" xfId="0" applyFont="1" applyBorder="1" applyAlignment="1" applyProtection="1">
      <alignment horizontal="left" vertical="center"/>
    </xf>
    <xf numFmtId="0" fontId="0" fillId="0" borderId="42" xfId="0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0" fontId="0" fillId="0" borderId="11" xfId="0" applyBorder="1" applyAlignment="1" applyProtection="1">
      <alignment horizontal="left"/>
    </xf>
    <xf numFmtId="0" fontId="0" fillId="0" borderId="47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0" fillId="0" borderId="20" xfId="0" applyBorder="1" applyAlignment="1" applyProtection="1">
      <alignment horizontal="left"/>
    </xf>
    <xf numFmtId="0" fontId="0" fillId="0" borderId="55" xfId="0" applyBorder="1" applyAlignment="1" applyProtection="1">
      <alignment horizontal="left"/>
    </xf>
    <xf numFmtId="0" fontId="0" fillId="0" borderId="38" xfId="0" applyBorder="1" applyAlignment="1" applyProtection="1">
      <alignment horizontal="left"/>
    </xf>
    <xf numFmtId="0" fontId="0" fillId="0" borderId="56" xfId="0" applyBorder="1" applyAlignment="1" applyProtection="1">
      <alignment horizontal="left"/>
    </xf>
    <xf numFmtId="0" fontId="0" fillId="0" borderId="41" xfId="0" applyBorder="1" applyAlignment="1" applyProtection="1">
      <alignment horizontal="left"/>
    </xf>
    <xf numFmtId="2" fontId="0" fillId="0" borderId="0" xfId="0" applyNumberFormat="1" applyAlignment="1">
      <alignment horizontal="right" vertical="top"/>
      <protection locked="0"/>
    </xf>
    <xf numFmtId="2" fontId="21" fillId="0" borderId="0" xfId="0" applyNumberFormat="1" applyFont="1" applyAlignment="1">
      <alignment horizontal="right"/>
      <protection locked="0"/>
    </xf>
    <xf numFmtId="0" fontId="19" fillId="0" borderId="52" xfId="0" applyFont="1" applyBorder="1" applyAlignment="1" applyProtection="1">
      <alignment horizontal="left" vertical="center" wrapText="1"/>
    </xf>
    <xf numFmtId="0" fontId="19" fillId="0" borderId="56" xfId="0" applyFont="1" applyBorder="1" applyAlignment="1" applyProtection="1">
      <alignment horizontal="left" vertical="center" wrapText="1"/>
    </xf>
    <xf numFmtId="0" fontId="19" fillId="0" borderId="51" xfId="0" applyFont="1" applyBorder="1" applyAlignment="1" applyProtection="1">
      <alignment horizontal="left" vertical="center" wrapText="1"/>
    </xf>
    <xf numFmtId="0" fontId="19" fillId="0" borderId="54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53" xfId="0" applyFont="1" applyBorder="1" applyAlignment="1" applyProtection="1">
      <alignment horizontal="left" vertical="center" wrapText="1"/>
    </xf>
    <xf numFmtId="0" fontId="19" fillId="0" borderId="49" xfId="0" applyFont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</xf>
    <xf numFmtId="0" fontId="19" fillId="0" borderId="48" xfId="0" applyFont="1" applyBorder="1" applyAlignment="1" applyProtection="1">
      <alignment horizontal="left" vertical="center" wrapText="1"/>
    </xf>
    <xf numFmtId="0" fontId="4" fillId="0" borderId="52" xfId="0" applyFont="1" applyBorder="1" applyAlignment="1" applyProtection="1">
      <alignment horizontal="left" vertical="center" wrapText="1"/>
    </xf>
    <xf numFmtId="0" fontId="4" fillId="0" borderId="56" xfId="0" applyFont="1" applyBorder="1" applyAlignment="1" applyProtection="1">
      <alignment horizontal="left" vertical="center" wrapText="1"/>
    </xf>
    <xf numFmtId="0" fontId="4" fillId="0" borderId="51" xfId="0" applyFont="1" applyBorder="1" applyAlignment="1" applyProtection="1">
      <alignment horizontal="left" vertical="center" wrapText="1"/>
    </xf>
    <xf numFmtId="0" fontId="4" fillId="0" borderId="54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53" xfId="0" applyFont="1" applyBorder="1" applyAlignment="1" applyProtection="1">
      <alignment horizontal="left" vertical="center" wrapText="1"/>
    </xf>
    <xf numFmtId="14" fontId="11" fillId="0" borderId="34" xfId="0" applyNumberFormat="1" applyFont="1" applyBorder="1" applyAlignment="1" applyProtection="1">
      <alignment horizontal="left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3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4" fillId="0" borderId="4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showGridLines="0" tabSelected="1" workbookViewId="0">
      <pane ySplit="3" topLeftCell="A4" activePane="bottomLeft" state="frozenSplit"/>
      <selection pane="bottomLeft" activeCell="R32" sqref="R32"/>
    </sheetView>
  </sheetViews>
  <sheetFormatPr defaultColWidth="10.5" defaultRowHeight="12" customHeight="1"/>
  <cols>
    <col min="1" max="1" width="3" style="1" customWidth="1"/>
    <col min="2" max="2" width="2.5" style="1" customWidth="1"/>
    <col min="3" max="3" width="3.83203125" style="1" customWidth="1"/>
    <col min="4" max="4" width="11.6640625" style="1" customWidth="1"/>
    <col min="5" max="5" width="14.83203125" style="1" customWidth="1"/>
    <col min="6" max="6" width="0.5" style="1" customWidth="1"/>
    <col min="7" max="7" width="3.1640625" style="1" customWidth="1"/>
    <col min="8" max="8" width="3" style="1" customWidth="1"/>
    <col min="9" max="9" width="12.33203125" style="1" customWidth="1"/>
    <col min="10" max="10" width="16.1640625" style="1" customWidth="1"/>
    <col min="11" max="11" width="0.6640625" style="1" customWidth="1"/>
    <col min="12" max="12" width="3" style="1" customWidth="1"/>
    <col min="13" max="13" width="3.6640625" style="1" customWidth="1"/>
    <col min="14" max="14" width="9" style="1" customWidth="1"/>
    <col min="15" max="15" width="4.33203125" style="1" customWidth="1"/>
    <col min="16" max="16" width="15.33203125" style="1" customWidth="1"/>
    <col min="17" max="17" width="7.5" style="1" customWidth="1"/>
    <col min="18" max="18" width="14.5" style="1" customWidth="1"/>
    <col min="19" max="19" width="0.5" style="1" customWidth="1"/>
    <col min="20" max="16384" width="10.5" style="1"/>
  </cols>
  <sheetData>
    <row r="1" spans="1:19" ht="14.25" customHeight="1">
      <c r="A1" s="162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1"/>
      <c r="P1" s="160"/>
      <c r="Q1" s="160"/>
      <c r="R1" s="160"/>
      <c r="S1" s="159"/>
    </row>
    <row r="2" spans="1:19" ht="21" customHeight="1">
      <c r="A2" s="158"/>
      <c r="B2" s="156"/>
      <c r="C2" s="156"/>
      <c r="D2" s="156"/>
      <c r="E2" s="156"/>
      <c r="F2" s="156"/>
      <c r="G2" s="157" t="s">
        <v>0</v>
      </c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5"/>
    </row>
    <row r="3" spans="1:19" ht="12" customHeight="1">
      <c r="A3" s="154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2"/>
    </row>
    <row r="4" spans="1:19" ht="9" customHeight="1" thickBot="1">
      <c r="A4" s="151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55"/>
      <c r="P4" s="94"/>
      <c r="Q4" s="94"/>
      <c r="R4" s="94"/>
      <c r="S4" s="150"/>
    </row>
    <row r="5" spans="1:19" ht="24.75" customHeight="1">
      <c r="A5" s="58"/>
      <c r="B5" s="55" t="s">
        <v>1</v>
      </c>
      <c r="C5" s="55"/>
      <c r="D5" s="55"/>
      <c r="E5" s="165" t="s">
        <v>2</v>
      </c>
      <c r="F5" s="166"/>
      <c r="G5" s="166"/>
      <c r="H5" s="166"/>
      <c r="I5" s="166"/>
      <c r="J5" s="166"/>
      <c r="K5" s="166"/>
      <c r="L5" s="166"/>
      <c r="M5" s="167"/>
      <c r="N5" s="55"/>
      <c r="O5" s="55"/>
      <c r="P5" s="55" t="s">
        <v>3</v>
      </c>
      <c r="Q5" s="149"/>
      <c r="R5" s="138"/>
      <c r="S5" s="132"/>
    </row>
    <row r="6" spans="1:19" ht="24.75" customHeight="1">
      <c r="A6" s="58"/>
      <c r="B6" s="55" t="s">
        <v>4</v>
      </c>
      <c r="C6" s="55"/>
      <c r="D6" s="55"/>
      <c r="E6" s="168" t="s">
        <v>5</v>
      </c>
      <c r="F6" s="169"/>
      <c r="G6" s="169"/>
      <c r="H6" s="169"/>
      <c r="I6" s="169"/>
      <c r="J6" s="169"/>
      <c r="K6" s="169"/>
      <c r="L6" s="169"/>
      <c r="M6" s="170"/>
      <c r="N6" s="55"/>
      <c r="O6" s="55"/>
      <c r="P6" s="55" t="s">
        <v>6</v>
      </c>
      <c r="Q6" s="148"/>
      <c r="R6" s="147"/>
      <c r="S6" s="132"/>
    </row>
    <row r="7" spans="1:19" ht="24.75" customHeight="1" thickBot="1">
      <c r="A7" s="58"/>
      <c r="B7" s="55"/>
      <c r="C7" s="55"/>
      <c r="D7" s="55"/>
      <c r="E7" s="171" t="s">
        <v>7</v>
      </c>
      <c r="F7" s="172"/>
      <c r="G7" s="172"/>
      <c r="H7" s="172"/>
      <c r="I7" s="172"/>
      <c r="J7" s="172"/>
      <c r="K7" s="172"/>
      <c r="L7" s="172"/>
      <c r="M7" s="173"/>
      <c r="N7" s="55"/>
      <c r="O7" s="55"/>
      <c r="P7" s="55" t="s">
        <v>8</v>
      </c>
      <c r="Q7" s="146"/>
      <c r="R7" s="133"/>
      <c r="S7" s="132"/>
    </row>
    <row r="8" spans="1:19" ht="24.75" customHeight="1" thickBot="1">
      <c r="A8" s="58"/>
      <c r="B8" s="186"/>
      <c r="C8" s="186"/>
      <c r="D8" s="186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 t="s">
        <v>9</v>
      </c>
      <c r="Q8" s="55" t="s">
        <v>10</v>
      </c>
      <c r="R8" s="55"/>
      <c r="S8" s="132"/>
    </row>
    <row r="9" spans="1:19" ht="24.75" customHeight="1" thickBot="1">
      <c r="A9" s="58"/>
      <c r="B9" s="55" t="s">
        <v>11</v>
      </c>
      <c r="C9" s="55"/>
      <c r="D9" s="55"/>
      <c r="E9" s="174" t="s">
        <v>7</v>
      </c>
      <c r="F9" s="175"/>
      <c r="G9" s="175"/>
      <c r="H9" s="175"/>
      <c r="I9" s="175"/>
      <c r="J9" s="175"/>
      <c r="K9" s="175"/>
      <c r="L9" s="175"/>
      <c r="M9" s="176"/>
      <c r="N9" s="55"/>
      <c r="O9" s="55"/>
      <c r="P9" s="145"/>
      <c r="Q9" s="144"/>
      <c r="R9" s="73"/>
      <c r="S9" s="132"/>
    </row>
    <row r="10" spans="1:19" ht="24.75" customHeight="1" thickBot="1">
      <c r="A10" s="58"/>
      <c r="B10" s="55" t="s">
        <v>12</v>
      </c>
      <c r="C10" s="55"/>
      <c r="D10" s="55"/>
      <c r="E10" s="177" t="s">
        <v>7</v>
      </c>
      <c r="F10" s="178"/>
      <c r="G10" s="178"/>
      <c r="H10" s="178"/>
      <c r="I10" s="178"/>
      <c r="J10" s="178"/>
      <c r="K10" s="178"/>
      <c r="L10" s="178"/>
      <c r="M10" s="179"/>
      <c r="N10" s="55"/>
      <c r="O10" s="55"/>
      <c r="P10" s="145"/>
      <c r="Q10" s="144"/>
      <c r="R10" s="73"/>
      <c r="S10" s="132"/>
    </row>
    <row r="11" spans="1:19" ht="24.75" customHeight="1" thickBot="1">
      <c r="A11" s="58"/>
      <c r="B11" s="55" t="s">
        <v>13</v>
      </c>
      <c r="C11" s="55"/>
      <c r="D11" s="55"/>
      <c r="E11" s="177" t="s">
        <v>7</v>
      </c>
      <c r="F11" s="178"/>
      <c r="G11" s="178"/>
      <c r="H11" s="178"/>
      <c r="I11" s="178"/>
      <c r="J11" s="178"/>
      <c r="K11" s="178"/>
      <c r="L11" s="178"/>
      <c r="M11" s="179"/>
      <c r="N11" s="55"/>
      <c r="O11" s="55"/>
      <c r="P11" s="145"/>
      <c r="Q11" s="144"/>
      <c r="R11" s="73"/>
      <c r="S11" s="132"/>
    </row>
    <row r="12" spans="1:19" ht="21.75" customHeight="1" thickBot="1">
      <c r="A12" s="143"/>
      <c r="B12" s="187" t="s">
        <v>14</v>
      </c>
      <c r="C12" s="187"/>
      <c r="D12" s="187"/>
      <c r="E12" s="189" t="s">
        <v>15</v>
      </c>
      <c r="F12" s="190"/>
      <c r="G12" s="190"/>
      <c r="H12" s="190"/>
      <c r="I12" s="190"/>
      <c r="J12" s="190"/>
      <c r="K12" s="190"/>
      <c r="L12" s="190"/>
      <c r="M12" s="191"/>
      <c r="N12" s="136"/>
      <c r="O12" s="136"/>
      <c r="P12" s="137"/>
      <c r="Q12" s="184"/>
      <c r="R12" s="185"/>
      <c r="S12" s="141"/>
    </row>
    <row r="13" spans="1:19" ht="10.5" customHeight="1" thickBot="1">
      <c r="A13" s="143"/>
      <c r="B13" s="136"/>
      <c r="C13" s="136"/>
      <c r="D13" s="136"/>
      <c r="E13" s="142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42"/>
      <c r="Q13" s="142"/>
      <c r="R13" s="136"/>
      <c r="S13" s="141"/>
    </row>
    <row r="14" spans="1:19" ht="18.75" customHeight="1" thickBot="1">
      <c r="A14" s="58"/>
      <c r="B14" s="55"/>
      <c r="C14" s="55"/>
      <c r="D14" s="55"/>
      <c r="E14" s="140" t="s">
        <v>16</v>
      </c>
      <c r="F14" s="55"/>
      <c r="G14" s="136"/>
      <c r="H14" s="55" t="s">
        <v>17</v>
      </c>
      <c r="I14" s="136"/>
      <c r="J14" s="55"/>
      <c r="K14" s="55"/>
      <c r="L14" s="55"/>
      <c r="M14" s="55"/>
      <c r="N14" s="55"/>
      <c r="O14" s="55"/>
      <c r="P14" s="55" t="s">
        <v>18</v>
      </c>
      <c r="Q14" s="139"/>
      <c r="R14" s="138"/>
      <c r="S14" s="132"/>
    </row>
    <row r="15" spans="1:19" ht="18.75" customHeight="1" thickBot="1">
      <c r="A15" s="58"/>
      <c r="B15" s="55"/>
      <c r="C15" s="55"/>
      <c r="D15" s="55"/>
      <c r="E15" s="137"/>
      <c r="F15" s="55"/>
      <c r="G15" s="136"/>
      <c r="H15" s="180">
        <v>43971</v>
      </c>
      <c r="I15" s="181"/>
      <c r="J15" s="55"/>
      <c r="K15" s="55"/>
      <c r="L15" s="55"/>
      <c r="M15" s="55"/>
      <c r="N15" s="55"/>
      <c r="O15" s="55"/>
      <c r="P15" s="135" t="s">
        <v>19</v>
      </c>
      <c r="Q15" s="134"/>
      <c r="R15" s="133"/>
      <c r="S15" s="132"/>
    </row>
    <row r="16" spans="1:19" ht="9" customHeight="1">
      <c r="A16" s="131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98"/>
    </row>
    <row r="17" spans="1:19" ht="20.25" customHeight="1">
      <c r="A17" s="119"/>
      <c r="B17" s="116"/>
      <c r="C17" s="116"/>
      <c r="D17" s="116"/>
      <c r="E17" s="118" t="s">
        <v>20</v>
      </c>
      <c r="F17" s="116"/>
      <c r="G17" s="116"/>
      <c r="H17" s="116"/>
      <c r="I17" s="116"/>
      <c r="J17" s="116"/>
      <c r="K17" s="116"/>
      <c r="L17" s="116"/>
      <c r="M17" s="116"/>
      <c r="N17" s="116"/>
      <c r="O17" s="44"/>
      <c r="P17" s="116"/>
      <c r="Q17" s="116"/>
      <c r="R17" s="116"/>
      <c r="S17" s="92"/>
    </row>
    <row r="18" spans="1:19" ht="21.75" customHeight="1">
      <c r="A18" s="130" t="s">
        <v>21</v>
      </c>
      <c r="B18" s="65"/>
      <c r="C18" s="65"/>
      <c r="D18" s="68"/>
      <c r="E18" s="129" t="s">
        <v>22</v>
      </c>
      <c r="F18" s="68"/>
      <c r="G18" s="129" t="s">
        <v>23</v>
      </c>
      <c r="H18" s="65"/>
      <c r="I18" s="68"/>
      <c r="J18" s="129" t="s">
        <v>24</v>
      </c>
      <c r="K18" s="65"/>
      <c r="L18" s="129" t="s">
        <v>25</v>
      </c>
      <c r="M18" s="65"/>
      <c r="N18" s="65"/>
      <c r="O18" s="52"/>
      <c r="P18" s="68"/>
      <c r="Q18" s="129" t="s">
        <v>26</v>
      </c>
      <c r="R18" s="65"/>
      <c r="S18" s="63"/>
    </row>
    <row r="19" spans="1:19" ht="19.5" customHeight="1">
      <c r="A19" s="128"/>
      <c r="B19" s="125"/>
      <c r="C19" s="125"/>
      <c r="D19" s="123">
        <v>0</v>
      </c>
      <c r="E19" s="38">
        <v>0</v>
      </c>
      <c r="F19" s="127"/>
      <c r="G19" s="122"/>
      <c r="H19" s="125"/>
      <c r="I19" s="123">
        <v>0</v>
      </c>
      <c r="J19" s="38">
        <v>0</v>
      </c>
      <c r="K19" s="126"/>
      <c r="L19" s="122"/>
      <c r="M19" s="125"/>
      <c r="N19" s="125"/>
      <c r="O19" s="124"/>
      <c r="P19" s="123">
        <v>0</v>
      </c>
      <c r="Q19" s="122"/>
      <c r="R19" s="121">
        <v>0</v>
      </c>
      <c r="S19" s="120"/>
    </row>
    <row r="20" spans="1:19" ht="20.25" customHeight="1">
      <c r="A20" s="119"/>
      <c r="B20" s="116"/>
      <c r="C20" s="116"/>
      <c r="D20" s="116"/>
      <c r="E20" s="118" t="s">
        <v>27</v>
      </c>
      <c r="F20" s="116"/>
      <c r="G20" s="116"/>
      <c r="H20" s="116"/>
      <c r="I20" s="116"/>
      <c r="J20" s="117" t="s">
        <v>28</v>
      </c>
      <c r="K20" s="116"/>
      <c r="L20" s="116"/>
      <c r="M20" s="116"/>
      <c r="N20" s="116"/>
      <c r="O20" s="44"/>
      <c r="P20" s="116"/>
      <c r="Q20" s="116"/>
      <c r="R20" s="116"/>
      <c r="S20" s="92"/>
    </row>
    <row r="21" spans="1:19" ht="19.5" customHeight="1">
      <c r="A21" s="69" t="s">
        <v>29</v>
      </c>
      <c r="B21" s="115"/>
      <c r="C21" s="67" t="s">
        <v>30</v>
      </c>
      <c r="D21" s="113"/>
      <c r="E21" s="113"/>
      <c r="F21" s="112"/>
      <c r="G21" s="69" t="s">
        <v>31</v>
      </c>
      <c r="H21" s="114"/>
      <c r="I21" s="67" t="s">
        <v>32</v>
      </c>
      <c r="J21" s="113"/>
      <c r="K21" s="113"/>
      <c r="L21" s="69" t="s">
        <v>33</v>
      </c>
      <c r="M21" s="114"/>
      <c r="N21" s="67" t="s">
        <v>34</v>
      </c>
      <c r="O21" s="66"/>
      <c r="P21" s="113"/>
      <c r="Q21" s="113"/>
      <c r="R21" s="113"/>
      <c r="S21" s="112"/>
    </row>
    <row r="22" spans="1:19" ht="19.5" customHeight="1">
      <c r="A22" s="54" t="s">
        <v>35</v>
      </c>
      <c r="B22" s="111" t="s">
        <v>36</v>
      </c>
      <c r="C22" s="61"/>
      <c r="D22" s="108" t="s">
        <v>37</v>
      </c>
      <c r="E22" s="49">
        <f>'3. Rozpočet - štandard na výšku'!G191</f>
        <v>0</v>
      </c>
      <c r="F22" s="48"/>
      <c r="G22" s="54" t="s">
        <v>38</v>
      </c>
      <c r="H22" s="53" t="s">
        <v>39</v>
      </c>
      <c r="I22" s="50"/>
      <c r="J22" s="106">
        <v>0</v>
      </c>
      <c r="K22" s="105"/>
      <c r="L22" s="54" t="s">
        <v>40</v>
      </c>
      <c r="M22" s="91" t="s">
        <v>41</v>
      </c>
      <c r="N22" s="51"/>
      <c r="O22" s="52"/>
      <c r="P22" s="51"/>
      <c r="Q22" s="110"/>
      <c r="R22" s="49">
        <v>0</v>
      </c>
      <c r="S22" s="48"/>
    </row>
    <row r="23" spans="1:19" ht="19.5" customHeight="1">
      <c r="A23" s="54" t="s">
        <v>42</v>
      </c>
      <c r="B23" s="109"/>
      <c r="C23" s="71"/>
      <c r="D23" s="108" t="s">
        <v>43</v>
      </c>
      <c r="E23" s="49">
        <v>0</v>
      </c>
      <c r="F23" s="48"/>
      <c r="G23" s="54" t="s">
        <v>44</v>
      </c>
      <c r="H23" s="55" t="s">
        <v>45</v>
      </c>
      <c r="I23" s="50"/>
      <c r="J23" s="106">
        <v>0</v>
      </c>
      <c r="K23" s="105"/>
      <c r="L23" s="54" t="s">
        <v>46</v>
      </c>
      <c r="M23" s="91" t="s">
        <v>47</v>
      </c>
      <c r="N23" s="51"/>
      <c r="O23" s="52"/>
      <c r="P23" s="51"/>
      <c r="Q23" s="110"/>
      <c r="R23" s="49">
        <v>0</v>
      </c>
      <c r="S23" s="48"/>
    </row>
    <row r="24" spans="1:19" ht="19.5" customHeight="1">
      <c r="A24" s="54" t="s">
        <v>48</v>
      </c>
      <c r="B24" s="111" t="s">
        <v>49</v>
      </c>
      <c r="C24" s="61"/>
      <c r="D24" s="108" t="s">
        <v>37</v>
      </c>
      <c r="E24" s="49">
        <v>0</v>
      </c>
      <c r="F24" s="48"/>
      <c r="G24" s="54" t="s">
        <v>50</v>
      </c>
      <c r="H24" s="53" t="s">
        <v>51</v>
      </c>
      <c r="I24" s="50"/>
      <c r="J24" s="106">
        <v>0</v>
      </c>
      <c r="K24" s="105"/>
      <c r="L24" s="54" t="s">
        <v>52</v>
      </c>
      <c r="M24" s="91" t="s">
        <v>53</v>
      </c>
      <c r="N24" s="51"/>
      <c r="O24" s="52"/>
      <c r="P24" s="51"/>
      <c r="Q24" s="110"/>
      <c r="R24" s="49">
        <v>0</v>
      </c>
      <c r="S24" s="48"/>
    </row>
    <row r="25" spans="1:19" ht="19.5" customHeight="1">
      <c r="A25" s="54" t="s">
        <v>54</v>
      </c>
      <c r="B25" s="109"/>
      <c r="C25" s="71"/>
      <c r="D25" s="108" t="s">
        <v>43</v>
      </c>
      <c r="E25" s="49">
        <v>0</v>
      </c>
      <c r="F25" s="48"/>
      <c r="G25" s="54" t="s">
        <v>55</v>
      </c>
      <c r="H25" s="53"/>
      <c r="I25" s="50"/>
      <c r="J25" s="106">
        <v>0</v>
      </c>
      <c r="K25" s="105"/>
      <c r="L25" s="54" t="s">
        <v>56</v>
      </c>
      <c r="M25" s="91" t="s">
        <v>57</v>
      </c>
      <c r="N25" s="51"/>
      <c r="O25" s="52"/>
      <c r="P25" s="51"/>
      <c r="Q25" s="110"/>
      <c r="R25" s="49">
        <v>0</v>
      </c>
      <c r="S25" s="48"/>
    </row>
    <row r="26" spans="1:19" ht="19.5" customHeight="1">
      <c r="A26" s="54" t="s">
        <v>58</v>
      </c>
      <c r="B26" s="111" t="s">
        <v>59</v>
      </c>
      <c r="C26" s="61"/>
      <c r="D26" s="108" t="s">
        <v>37</v>
      </c>
      <c r="E26" s="49">
        <v>0</v>
      </c>
      <c r="F26" s="48"/>
      <c r="G26" s="107"/>
      <c r="H26" s="51"/>
      <c r="I26" s="50"/>
      <c r="J26" s="106"/>
      <c r="K26" s="105"/>
      <c r="L26" s="54" t="s">
        <v>60</v>
      </c>
      <c r="M26" s="91" t="s">
        <v>61</v>
      </c>
      <c r="N26" s="51"/>
      <c r="O26" s="52"/>
      <c r="P26" s="51"/>
      <c r="Q26" s="110"/>
      <c r="R26" s="49">
        <v>0</v>
      </c>
      <c r="S26" s="48"/>
    </row>
    <row r="27" spans="1:19" ht="19.5" customHeight="1">
      <c r="A27" s="54" t="s">
        <v>62</v>
      </c>
      <c r="B27" s="109"/>
      <c r="C27" s="71"/>
      <c r="D27" s="108" t="s">
        <v>43</v>
      </c>
      <c r="E27" s="49">
        <v>0</v>
      </c>
      <c r="F27" s="48"/>
      <c r="G27" s="107"/>
      <c r="H27" s="51"/>
      <c r="I27" s="50"/>
      <c r="J27" s="106"/>
      <c r="K27" s="105"/>
      <c r="L27" s="54" t="s">
        <v>63</v>
      </c>
      <c r="M27" s="53" t="s">
        <v>64</v>
      </c>
      <c r="N27" s="51"/>
      <c r="O27" s="52"/>
      <c r="P27" s="51"/>
      <c r="Q27" s="50"/>
      <c r="R27" s="49">
        <v>0</v>
      </c>
      <c r="S27" s="48"/>
    </row>
    <row r="28" spans="1:19" ht="19.5" customHeight="1">
      <c r="A28" s="54" t="s">
        <v>65</v>
      </c>
      <c r="B28" s="188" t="s">
        <v>66</v>
      </c>
      <c r="C28" s="188"/>
      <c r="D28" s="188"/>
      <c r="E28" s="93">
        <f>SUM(E22:E27)</f>
        <v>0</v>
      </c>
      <c r="F28" s="92"/>
      <c r="G28" s="54" t="s">
        <v>67</v>
      </c>
      <c r="H28" s="102" t="s">
        <v>68</v>
      </c>
      <c r="I28" s="50"/>
      <c r="J28" s="104"/>
      <c r="K28" s="103"/>
      <c r="L28" s="54" t="s">
        <v>69</v>
      </c>
      <c r="M28" s="102" t="s">
        <v>70</v>
      </c>
      <c r="N28" s="51"/>
      <c r="O28" s="52"/>
      <c r="P28" s="51"/>
      <c r="Q28" s="50"/>
      <c r="R28" s="93">
        <v>0</v>
      </c>
      <c r="S28" s="92"/>
    </row>
    <row r="29" spans="1:19" ht="19.5" customHeight="1">
      <c r="A29" s="43" t="s">
        <v>71</v>
      </c>
      <c r="B29" s="42" t="s">
        <v>72</v>
      </c>
      <c r="C29" s="40"/>
      <c r="D29" s="39"/>
      <c r="E29" s="99">
        <v>0</v>
      </c>
      <c r="F29" s="98"/>
      <c r="G29" s="43" t="s">
        <v>73</v>
      </c>
      <c r="H29" s="42" t="s">
        <v>74</v>
      </c>
      <c r="I29" s="39"/>
      <c r="J29" s="101">
        <v>0</v>
      </c>
      <c r="K29" s="100"/>
      <c r="L29" s="43" t="s">
        <v>75</v>
      </c>
      <c r="M29" s="42" t="s">
        <v>76</v>
      </c>
      <c r="N29" s="40"/>
      <c r="O29" s="44"/>
      <c r="P29" s="40"/>
      <c r="Q29" s="39"/>
      <c r="R29" s="99">
        <v>0</v>
      </c>
      <c r="S29" s="98"/>
    </row>
    <row r="30" spans="1:19" ht="19.5" customHeight="1">
      <c r="A30" s="97" t="s">
        <v>12</v>
      </c>
      <c r="B30" s="94"/>
      <c r="C30" s="94"/>
      <c r="D30" s="94"/>
      <c r="E30" s="94"/>
      <c r="F30" s="96"/>
      <c r="G30" s="95"/>
      <c r="H30" s="94"/>
      <c r="I30" s="94"/>
      <c r="J30" s="94"/>
      <c r="K30" s="94"/>
      <c r="L30" s="69" t="s">
        <v>77</v>
      </c>
      <c r="M30" s="68"/>
      <c r="N30" s="67" t="s">
        <v>78</v>
      </c>
      <c r="O30" s="66"/>
      <c r="P30" s="65"/>
      <c r="Q30" s="65"/>
      <c r="R30" s="65"/>
      <c r="S30" s="63"/>
    </row>
    <row r="31" spans="1:19" ht="19.5" customHeight="1">
      <c r="A31" s="58"/>
      <c r="B31" s="55"/>
      <c r="C31" s="55"/>
      <c r="D31" s="55"/>
      <c r="E31" s="55"/>
      <c r="F31" s="57"/>
      <c r="G31" s="75"/>
      <c r="H31" s="55"/>
      <c r="I31" s="55"/>
      <c r="J31" s="55"/>
      <c r="K31" s="55"/>
      <c r="L31" s="54" t="s">
        <v>79</v>
      </c>
      <c r="M31" s="53" t="s">
        <v>80</v>
      </c>
      <c r="N31" s="51"/>
      <c r="O31" s="52"/>
      <c r="P31" s="51"/>
      <c r="Q31" s="50"/>
      <c r="R31" s="93">
        <f>R28+E28</f>
        <v>0</v>
      </c>
      <c r="S31" s="92"/>
    </row>
    <row r="32" spans="1:19" ht="19.5" customHeight="1" thickBot="1">
      <c r="A32" s="72" t="s">
        <v>81</v>
      </c>
      <c r="B32" s="52"/>
      <c r="C32" s="52"/>
      <c r="D32" s="52"/>
      <c r="E32" s="52"/>
      <c r="F32" s="71"/>
      <c r="G32" s="70" t="s">
        <v>82</v>
      </c>
      <c r="H32" s="52"/>
      <c r="I32" s="52"/>
      <c r="J32" s="52"/>
      <c r="K32" s="52"/>
      <c r="L32" s="54" t="s">
        <v>83</v>
      </c>
      <c r="M32" s="91" t="s">
        <v>84</v>
      </c>
      <c r="N32" s="90">
        <v>20</v>
      </c>
      <c r="O32" s="89" t="s">
        <v>85</v>
      </c>
      <c r="P32" s="88">
        <f>R31</f>
        <v>0</v>
      </c>
      <c r="Q32" s="50"/>
      <c r="R32" s="87">
        <f>R31*0.2</f>
        <v>0</v>
      </c>
      <c r="S32" s="86"/>
    </row>
    <row r="33" spans="1:19" ht="12.75" hidden="1" customHeight="1">
      <c r="A33" s="85"/>
      <c r="B33" s="59"/>
      <c r="C33" s="59"/>
      <c r="D33" s="59"/>
      <c r="E33" s="59"/>
      <c r="F33" s="61"/>
      <c r="G33" s="84"/>
      <c r="H33" s="59"/>
      <c r="I33" s="59"/>
      <c r="J33" s="59"/>
      <c r="K33" s="59"/>
      <c r="L33" s="83"/>
      <c r="M33" s="82"/>
      <c r="N33" s="79"/>
      <c r="O33" s="81"/>
      <c r="P33" s="80"/>
      <c r="Q33" s="79"/>
      <c r="R33" s="78"/>
      <c r="S33" s="48"/>
    </row>
    <row r="34" spans="1:19" ht="35.25" customHeight="1" thickBot="1">
      <c r="A34" s="77" t="s">
        <v>11</v>
      </c>
      <c r="B34" s="76"/>
      <c r="C34" s="76"/>
      <c r="D34" s="76"/>
      <c r="E34" s="55"/>
      <c r="F34" s="57"/>
      <c r="G34" s="75"/>
      <c r="H34" s="55"/>
      <c r="I34" s="55"/>
      <c r="J34" s="55"/>
      <c r="K34" s="55"/>
      <c r="L34" s="43" t="s">
        <v>86</v>
      </c>
      <c r="M34" s="182" t="s">
        <v>87</v>
      </c>
      <c r="N34" s="183"/>
      <c r="O34" s="183"/>
      <c r="P34" s="183"/>
      <c r="Q34" s="39"/>
      <c r="R34" s="74">
        <f>SUM(R31:R33)</f>
        <v>0</v>
      </c>
      <c r="S34" s="73"/>
    </row>
    <row r="35" spans="1:19" ht="33" customHeight="1">
      <c r="A35" s="72" t="s">
        <v>81</v>
      </c>
      <c r="B35" s="52"/>
      <c r="C35" s="52"/>
      <c r="D35" s="52"/>
      <c r="E35" s="52"/>
      <c r="F35" s="71"/>
      <c r="G35" s="70" t="s">
        <v>82</v>
      </c>
      <c r="H35" s="52"/>
      <c r="I35" s="52"/>
      <c r="J35" s="52"/>
      <c r="K35" s="52"/>
      <c r="L35" s="69" t="s">
        <v>88</v>
      </c>
      <c r="M35" s="68"/>
      <c r="N35" s="67" t="s">
        <v>89</v>
      </c>
      <c r="O35" s="66"/>
      <c r="P35" s="65"/>
      <c r="Q35" s="65"/>
      <c r="R35" s="64"/>
      <c r="S35" s="63"/>
    </row>
    <row r="36" spans="1:19" ht="20.25" customHeight="1">
      <c r="A36" s="62" t="s">
        <v>13</v>
      </c>
      <c r="B36" s="59"/>
      <c r="C36" s="59"/>
      <c r="D36" s="59"/>
      <c r="E36" s="59"/>
      <c r="F36" s="61"/>
      <c r="G36" s="60"/>
      <c r="H36" s="59"/>
      <c r="I36" s="59"/>
      <c r="J36" s="59"/>
      <c r="K36" s="59"/>
      <c r="L36" s="54" t="s">
        <v>90</v>
      </c>
      <c r="M36" s="53" t="s">
        <v>91</v>
      </c>
      <c r="N36" s="51"/>
      <c r="O36" s="52"/>
      <c r="P36" s="51"/>
      <c r="Q36" s="50"/>
      <c r="R36" s="49">
        <v>0</v>
      </c>
      <c r="S36" s="48"/>
    </row>
    <row r="37" spans="1:19" ht="19.5" customHeight="1">
      <c r="A37" s="58"/>
      <c r="B37" s="55"/>
      <c r="C37" s="55"/>
      <c r="D37" s="55"/>
      <c r="E37" s="55"/>
      <c r="F37" s="57"/>
      <c r="G37" s="56"/>
      <c r="H37" s="55"/>
      <c r="I37" s="55"/>
      <c r="J37" s="55"/>
      <c r="K37" s="55"/>
      <c r="L37" s="54" t="s">
        <v>92</v>
      </c>
      <c r="M37" s="53" t="s">
        <v>93</v>
      </c>
      <c r="N37" s="51"/>
      <c r="O37" s="52"/>
      <c r="P37" s="51"/>
      <c r="Q37" s="50"/>
      <c r="R37" s="49">
        <v>0</v>
      </c>
      <c r="S37" s="48"/>
    </row>
    <row r="38" spans="1:19" ht="19.5" customHeight="1" thickBot="1">
      <c r="A38" s="47" t="s">
        <v>81</v>
      </c>
      <c r="B38" s="44"/>
      <c r="C38" s="44"/>
      <c r="D38" s="44"/>
      <c r="E38" s="44"/>
      <c r="F38" s="46"/>
      <c r="G38" s="45" t="s">
        <v>82</v>
      </c>
      <c r="H38" s="44"/>
      <c r="I38" s="44"/>
      <c r="J38" s="44"/>
      <c r="K38" s="44"/>
      <c r="L38" s="43" t="s">
        <v>94</v>
      </c>
      <c r="M38" s="42" t="s">
        <v>95</v>
      </c>
      <c r="N38" s="40"/>
      <c r="O38" s="41"/>
      <c r="P38" s="40"/>
      <c r="Q38" s="39"/>
      <c r="R38" s="38">
        <v>0</v>
      </c>
      <c r="S38" s="37"/>
    </row>
  </sheetData>
  <mergeCells count="13">
    <mergeCell ref="E11:M11"/>
    <mergeCell ref="H15:I15"/>
    <mergeCell ref="M34:P34"/>
    <mergeCell ref="Q12:R12"/>
    <mergeCell ref="B8:D8"/>
    <mergeCell ref="B12:D12"/>
    <mergeCell ref="B28:D28"/>
    <mergeCell ref="E12:M12"/>
    <mergeCell ref="E5:M5"/>
    <mergeCell ref="E6:M6"/>
    <mergeCell ref="E7:M7"/>
    <mergeCell ref="E9:M9"/>
    <mergeCell ref="E10:M10"/>
  </mergeCells>
  <printOptions horizontalCentered="1"/>
  <pageMargins left="0.39370079040527345" right="0.39370079040527345" top="0.7874015808105469" bottom="0.7874015808105469" header="0" footer="0"/>
  <pageSetup paperSize="9" scale="93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91"/>
  <sheetViews>
    <sheetView showGridLines="0" zoomScale="140" zoomScaleNormal="140" workbookViewId="0">
      <selection activeCell="F15" sqref="F15:F190"/>
    </sheetView>
  </sheetViews>
  <sheetFormatPr defaultColWidth="10.5" defaultRowHeight="12" customHeight="1"/>
  <cols>
    <col min="1" max="1" width="4" style="2" customWidth="1"/>
    <col min="2" max="2" width="13.83203125" style="3" customWidth="1"/>
    <col min="3" max="3" width="49.83203125" style="3" customWidth="1"/>
    <col min="4" max="4" width="3.83203125" style="3" customWidth="1"/>
    <col min="5" max="5" width="11.33203125" style="4" customWidth="1"/>
    <col min="6" max="6" width="11.5" style="5" customWidth="1"/>
    <col min="7" max="7" width="17.33203125" style="5" customWidth="1"/>
    <col min="8" max="16384" width="10.5" style="1"/>
  </cols>
  <sheetData>
    <row r="1" spans="1:7" ht="27.75" customHeight="1">
      <c r="A1" s="192" t="s">
        <v>96</v>
      </c>
      <c r="B1" s="193"/>
      <c r="C1" s="193"/>
      <c r="D1" s="193"/>
      <c r="E1" s="193"/>
      <c r="F1" s="193"/>
      <c r="G1" s="193"/>
    </row>
    <row r="2" spans="1:7" ht="12.75" customHeight="1">
      <c r="A2" s="6" t="s">
        <v>97</v>
      </c>
      <c r="B2" s="7"/>
      <c r="C2" s="7"/>
      <c r="D2" s="7"/>
      <c r="E2" s="7"/>
      <c r="F2" s="7"/>
      <c r="G2" s="7"/>
    </row>
    <row r="3" spans="1:7" ht="12.75" customHeight="1">
      <c r="A3" s="6" t="s">
        <v>98</v>
      </c>
      <c r="B3" s="7"/>
      <c r="C3" s="7"/>
      <c r="D3" s="7"/>
      <c r="E3" s="7"/>
      <c r="F3" s="7"/>
      <c r="G3" s="7"/>
    </row>
    <row r="4" spans="1:7" ht="13.5" customHeight="1">
      <c r="A4" s="8"/>
      <c r="B4" s="6"/>
      <c r="C4" s="8"/>
      <c r="D4" s="9"/>
      <c r="E4" s="9"/>
      <c r="F4" s="9"/>
      <c r="G4" s="9"/>
    </row>
    <row r="5" spans="1:7" ht="6.75" customHeight="1">
      <c r="A5" s="10"/>
      <c r="B5" s="11"/>
      <c r="C5" s="11"/>
      <c r="D5" s="11"/>
      <c r="E5" s="12"/>
      <c r="F5" s="13"/>
      <c r="G5" s="13"/>
    </row>
    <row r="6" spans="1:7" ht="12.75" customHeight="1">
      <c r="A6" s="7" t="s">
        <v>99</v>
      </c>
      <c r="B6" s="7"/>
      <c r="C6" s="7"/>
      <c r="D6" s="7"/>
      <c r="E6" s="7"/>
      <c r="F6" s="7"/>
      <c r="G6" s="7"/>
    </row>
    <row r="7" spans="1:7" ht="13.5" customHeight="1">
      <c r="A7" s="7" t="s">
        <v>100</v>
      </c>
      <c r="B7" s="7"/>
      <c r="C7" s="7"/>
      <c r="D7" s="7"/>
      <c r="E7" s="7" t="s">
        <v>101</v>
      </c>
      <c r="F7" s="7"/>
      <c r="G7" s="7"/>
    </row>
    <row r="8" spans="1:7" ht="13.5" customHeight="1">
      <c r="A8" s="194" t="s">
        <v>102</v>
      </c>
      <c r="B8" s="195"/>
      <c r="C8" s="195"/>
      <c r="D8" s="14"/>
      <c r="E8" s="7" t="s">
        <v>103</v>
      </c>
      <c r="F8" s="15"/>
      <c r="G8" s="15"/>
    </row>
    <row r="9" spans="1:7" ht="6.75" customHeight="1">
      <c r="A9" s="10"/>
      <c r="B9" s="10"/>
      <c r="C9" s="10"/>
      <c r="D9" s="10"/>
      <c r="E9" s="10"/>
      <c r="F9" s="10"/>
      <c r="G9" s="10"/>
    </row>
    <row r="10" spans="1:7" ht="28.5" customHeight="1">
      <c r="A10" s="16" t="s">
        <v>104</v>
      </c>
      <c r="B10" s="16" t="s">
        <v>105</v>
      </c>
      <c r="C10" s="16" t="s">
        <v>106</v>
      </c>
      <c r="D10" s="16" t="s">
        <v>107</v>
      </c>
      <c r="E10" s="16" t="s">
        <v>108</v>
      </c>
      <c r="F10" s="16" t="s">
        <v>109</v>
      </c>
      <c r="G10" s="16" t="s">
        <v>110</v>
      </c>
    </row>
    <row r="11" spans="1:7" ht="12.75" hidden="1" customHeight="1">
      <c r="A11" s="16" t="s">
        <v>35</v>
      </c>
      <c r="B11" s="16" t="s">
        <v>42</v>
      </c>
      <c r="C11" s="16" t="s">
        <v>48</v>
      </c>
      <c r="D11" s="16" t="s">
        <v>54</v>
      </c>
      <c r="E11" s="16" t="s">
        <v>58</v>
      </c>
      <c r="F11" s="16" t="s">
        <v>62</v>
      </c>
      <c r="G11" s="16" t="s">
        <v>65</v>
      </c>
    </row>
    <row r="12" spans="1:7" ht="3" customHeight="1">
      <c r="A12" s="10"/>
      <c r="B12" s="10"/>
      <c r="C12" s="10"/>
      <c r="D12" s="10"/>
      <c r="E12" s="10"/>
      <c r="F12" s="10"/>
      <c r="G12" s="10"/>
    </row>
    <row r="13" spans="1:7" ht="30.75" customHeight="1">
      <c r="A13" s="17"/>
      <c r="B13" s="18" t="s">
        <v>36</v>
      </c>
      <c r="C13" s="18" t="s">
        <v>111</v>
      </c>
      <c r="D13" s="18"/>
      <c r="E13" s="19"/>
      <c r="F13" s="20"/>
      <c r="G13" s="20">
        <f>G14+G32+G68</f>
        <v>0</v>
      </c>
    </row>
    <row r="14" spans="1:7" ht="28.5" customHeight="1">
      <c r="A14" s="21"/>
      <c r="B14" s="22" t="s">
        <v>35</v>
      </c>
      <c r="C14" s="22" t="s">
        <v>112</v>
      </c>
      <c r="D14" s="22"/>
      <c r="E14" s="23"/>
      <c r="F14" s="24"/>
      <c r="G14" s="24">
        <f>SUM(G15:G31)</f>
        <v>0</v>
      </c>
    </row>
    <row r="15" spans="1:7" ht="13.5" customHeight="1">
      <c r="A15" s="25">
        <v>1</v>
      </c>
      <c r="B15" s="26" t="s">
        <v>113</v>
      </c>
      <c r="C15" s="26" t="s">
        <v>114</v>
      </c>
      <c r="D15" s="26" t="s">
        <v>115</v>
      </c>
      <c r="E15" s="27">
        <v>0.57999999999999996</v>
      </c>
      <c r="F15" s="28"/>
      <c r="G15" s="28">
        <f>F15*E15</f>
        <v>0</v>
      </c>
    </row>
    <row r="16" spans="1:7" ht="24" customHeight="1">
      <c r="A16" s="25">
        <v>2</v>
      </c>
      <c r="B16" s="26" t="s">
        <v>116</v>
      </c>
      <c r="C16" s="26" t="s">
        <v>117</v>
      </c>
      <c r="D16" s="26" t="s">
        <v>115</v>
      </c>
      <c r="E16" s="27">
        <v>0.57999999999999996</v>
      </c>
      <c r="F16" s="28"/>
      <c r="G16" s="28">
        <f t="shared" ref="G16:G31" si="0">F16*E16</f>
        <v>0</v>
      </c>
    </row>
    <row r="17" spans="1:7" ht="24" customHeight="1">
      <c r="A17" s="25">
        <v>3</v>
      </c>
      <c r="B17" s="26" t="s">
        <v>118</v>
      </c>
      <c r="C17" s="26" t="s">
        <v>119</v>
      </c>
      <c r="D17" s="26" t="s">
        <v>115</v>
      </c>
      <c r="E17" s="27">
        <v>33.880000000000003</v>
      </c>
      <c r="F17" s="28"/>
      <c r="G17" s="28">
        <f t="shared" si="0"/>
        <v>0</v>
      </c>
    </row>
    <row r="18" spans="1:7" ht="34.5" customHeight="1">
      <c r="A18" s="25">
        <v>4</v>
      </c>
      <c r="B18" s="26" t="s">
        <v>120</v>
      </c>
      <c r="C18" s="26" t="s">
        <v>121</v>
      </c>
      <c r="D18" s="26" t="s">
        <v>115</v>
      </c>
      <c r="E18" s="27">
        <v>33.880000000000003</v>
      </c>
      <c r="F18" s="28"/>
      <c r="G18" s="28">
        <f t="shared" si="0"/>
        <v>0</v>
      </c>
    </row>
    <row r="19" spans="1:7" ht="24" customHeight="1">
      <c r="A19" s="25">
        <v>5</v>
      </c>
      <c r="B19" s="26" t="s">
        <v>118</v>
      </c>
      <c r="C19" s="26" t="s">
        <v>122</v>
      </c>
      <c r="D19" s="26" t="s">
        <v>115</v>
      </c>
      <c r="E19" s="27">
        <v>6.6</v>
      </c>
      <c r="F19" s="28"/>
      <c r="G19" s="28">
        <f t="shared" si="0"/>
        <v>0</v>
      </c>
    </row>
    <row r="20" spans="1:7" ht="34.5" customHeight="1">
      <c r="A20" s="25">
        <v>6</v>
      </c>
      <c r="B20" s="26" t="s">
        <v>120</v>
      </c>
      <c r="C20" s="26" t="s">
        <v>123</v>
      </c>
      <c r="D20" s="26" t="s">
        <v>115</v>
      </c>
      <c r="E20" s="27">
        <v>6.6</v>
      </c>
      <c r="F20" s="28"/>
      <c r="G20" s="28">
        <f t="shared" si="0"/>
        <v>0</v>
      </c>
    </row>
    <row r="21" spans="1:7" ht="24" customHeight="1">
      <c r="A21" s="25">
        <v>7</v>
      </c>
      <c r="B21" s="26" t="s">
        <v>118</v>
      </c>
      <c r="C21" s="26" t="s">
        <v>124</v>
      </c>
      <c r="D21" s="26" t="s">
        <v>115</v>
      </c>
      <c r="E21" s="27">
        <v>48.12</v>
      </c>
      <c r="F21" s="28"/>
      <c r="G21" s="28">
        <f t="shared" si="0"/>
        <v>0</v>
      </c>
    </row>
    <row r="22" spans="1:7" ht="34.5" customHeight="1">
      <c r="A22" s="25">
        <v>8</v>
      </c>
      <c r="B22" s="26" t="s">
        <v>120</v>
      </c>
      <c r="C22" s="26" t="s">
        <v>125</v>
      </c>
      <c r="D22" s="26" t="s">
        <v>115</v>
      </c>
      <c r="E22" s="27">
        <v>48.12</v>
      </c>
      <c r="F22" s="28"/>
      <c r="G22" s="28">
        <f t="shared" si="0"/>
        <v>0</v>
      </c>
    </row>
    <row r="23" spans="1:7" ht="13.5" customHeight="1">
      <c r="A23" s="25">
        <v>9</v>
      </c>
      <c r="B23" s="26" t="s">
        <v>126</v>
      </c>
      <c r="C23" s="26" t="s">
        <v>127</v>
      </c>
      <c r="D23" s="26" t="s">
        <v>115</v>
      </c>
      <c r="E23" s="27">
        <v>89.17</v>
      </c>
      <c r="F23" s="28"/>
      <c r="G23" s="28">
        <f t="shared" si="0"/>
        <v>0</v>
      </c>
    </row>
    <row r="24" spans="1:7" ht="34.5" customHeight="1">
      <c r="A24" s="25">
        <v>10</v>
      </c>
      <c r="B24" s="26" t="s">
        <v>128</v>
      </c>
      <c r="C24" s="26" t="s">
        <v>129</v>
      </c>
      <c r="D24" s="26" t="s">
        <v>115</v>
      </c>
      <c r="E24" s="27">
        <v>206.51</v>
      </c>
      <c r="F24" s="28"/>
      <c r="G24" s="28">
        <f t="shared" si="0"/>
        <v>0</v>
      </c>
    </row>
    <row r="25" spans="1:7" ht="34.5" customHeight="1">
      <c r="A25" s="25">
        <v>11</v>
      </c>
      <c r="B25" s="26" t="s">
        <v>130</v>
      </c>
      <c r="C25" s="26" t="s">
        <v>131</v>
      </c>
      <c r="D25" s="26" t="s">
        <v>115</v>
      </c>
      <c r="E25" s="27">
        <v>206.51</v>
      </c>
      <c r="F25" s="28"/>
      <c r="G25" s="28">
        <f t="shared" si="0"/>
        <v>0</v>
      </c>
    </row>
    <row r="26" spans="1:7" ht="24" customHeight="1">
      <c r="A26" s="25">
        <v>12</v>
      </c>
      <c r="B26" s="26" t="s">
        <v>132</v>
      </c>
      <c r="C26" s="26" t="s">
        <v>133</v>
      </c>
      <c r="D26" s="26" t="s">
        <v>115</v>
      </c>
      <c r="E26" s="27">
        <v>206.51</v>
      </c>
      <c r="F26" s="28"/>
      <c r="G26" s="28">
        <f t="shared" si="0"/>
        <v>0</v>
      </c>
    </row>
    <row r="27" spans="1:7" ht="24" customHeight="1">
      <c r="A27" s="25">
        <v>13</v>
      </c>
      <c r="B27" s="26" t="s">
        <v>134</v>
      </c>
      <c r="C27" s="26" t="s">
        <v>135</v>
      </c>
      <c r="D27" s="26" t="s">
        <v>115</v>
      </c>
      <c r="E27" s="27">
        <v>206.51</v>
      </c>
      <c r="F27" s="28"/>
      <c r="G27" s="28">
        <f t="shared" si="0"/>
        <v>0</v>
      </c>
    </row>
    <row r="28" spans="1:7" ht="13.5" customHeight="1">
      <c r="A28" s="25">
        <v>14</v>
      </c>
      <c r="B28" s="26" t="s">
        <v>136</v>
      </c>
      <c r="C28" s="26" t="s">
        <v>137</v>
      </c>
      <c r="D28" s="26" t="s">
        <v>115</v>
      </c>
      <c r="E28" s="27">
        <v>206.51</v>
      </c>
      <c r="F28" s="28"/>
      <c r="G28" s="28">
        <f t="shared" si="0"/>
        <v>0</v>
      </c>
    </row>
    <row r="29" spans="1:7" ht="24" customHeight="1">
      <c r="A29" s="25">
        <v>15</v>
      </c>
      <c r="B29" s="26" t="s">
        <v>138</v>
      </c>
      <c r="C29" s="26" t="s">
        <v>139</v>
      </c>
      <c r="D29" s="26" t="s">
        <v>115</v>
      </c>
      <c r="E29" s="27">
        <v>16.829999999999998</v>
      </c>
      <c r="F29" s="28"/>
      <c r="G29" s="28">
        <f t="shared" si="0"/>
        <v>0</v>
      </c>
    </row>
    <row r="30" spans="1:7" ht="24" customHeight="1">
      <c r="A30" s="25">
        <v>16</v>
      </c>
      <c r="B30" s="26" t="s">
        <v>140</v>
      </c>
      <c r="C30" s="26" t="s">
        <v>141</v>
      </c>
      <c r="D30" s="26" t="s">
        <v>115</v>
      </c>
      <c r="E30" s="27">
        <v>128.5</v>
      </c>
      <c r="F30" s="28"/>
      <c r="G30" s="28">
        <f t="shared" si="0"/>
        <v>0</v>
      </c>
    </row>
    <row r="31" spans="1:7" ht="13.5" customHeight="1">
      <c r="A31" s="29">
        <v>17</v>
      </c>
      <c r="B31" s="30" t="s">
        <v>142</v>
      </c>
      <c r="C31" s="30" t="s">
        <v>143</v>
      </c>
      <c r="D31" s="30" t="s">
        <v>144</v>
      </c>
      <c r="E31" s="31">
        <v>49.57</v>
      </c>
      <c r="F31" s="32"/>
      <c r="G31" s="32">
        <f t="shared" si="0"/>
        <v>0</v>
      </c>
    </row>
    <row r="32" spans="1:7" ht="28.5" customHeight="1">
      <c r="A32" s="21"/>
      <c r="B32" s="22" t="s">
        <v>38</v>
      </c>
      <c r="C32" s="22" t="s">
        <v>145</v>
      </c>
      <c r="D32" s="22"/>
      <c r="E32" s="23"/>
      <c r="F32" s="24"/>
      <c r="G32" s="24">
        <f>SUM(G33:G67)</f>
        <v>0</v>
      </c>
    </row>
    <row r="33" spans="1:8" ht="24" customHeight="1">
      <c r="A33" s="25">
        <v>18</v>
      </c>
      <c r="B33" s="26" t="s">
        <v>146</v>
      </c>
      <c r="C33" s="26" t="s">
        <v>147</v>
      </c>
      <c r="D33" s="26" t="s">
        <v>148</v>
      </c>
      <c r="E33" s="27">
        <v>50.1</v>
      </c>
      <c r="F33" s="28"/>
      <c r="G33" s="28">
        <f t="shared" ref="G33:G67" si="1">F33*E33</f>
        <v>0</v>
      </c>
    </row>
    <row r="34" spans="1:8" ht="24" customHeight="1">
      <c r="A34" s="29">
        <v>19</v>
      </c>
      <c r="B34" s="30" t="s">
        <v>149</v>
      </c>
      <c r="C34" s="30" t="s">
        <v>150</v>
      </c>
      <c r="D34" s="30" t="s">
        <v>148</v>
      </c>
      <c r="E34" s="31">
        <v>50.1</v>
      </c>
      <c r="F34" s="32"/>
      <c r="G34" s="32">
        <f t="shared" si="1"/>
        <v>0</v>
      </c>
      <c r="H34" s="164"/>
    </row>
    <row r="35" spans="1:8" ht="24" customHeight="1">
      <c r="A35" s="29">
        <v>20</v>
      </c>
      <c r="B35" s="30" t="s">
        <v>151</v>
      </c>
      <c r="C35" s="30" t="s">
        <v>152</v>
      </c>
      <c r="D35" s="30" t="s">
        <v>153</v>
      </c>
      <c r="E35" s="31">
        <v>4</v>
      </c>
      <c r="F35" s="32"/>
      <c r="G35" s="32">
        <f t="shared" si="1"/>
        <v>0</v>
      </c>
      <c r="H35" s="164"/>
    </row>
    <row r="36" spans="1:8" ht="13.5" customHeight="1">
      <c r="A36" s="25">
        <v>21</v>
      </c>
      <c r="B36" s="26" t="s">
        <v>154</v>
      </c>
      <c r="C36" s="26" t="s">
        <v>155</v>
      </c>
      <c r="D36" s="26" t="s">
        <v>148</v>
      </c>
      <c r="E36" s="27">
        <v>93</v>
      </c>
      <c r="F36" s="28"/>
      <c r="G36" s="28">
        <f t="shared" si="1"/>
        <v>0</v>
      </c>
      <c r="H36" s="164"/>
    </row>
    <row r="37" spans="1:8" ht="13.5" customHeight="1">
      <c r="A37" s="25">
        <v>22</v>
      </c>
      <c r="B37" s="26" t="s">
        <v>156</v>
      </c>
      <c r="C37" s="26" t="s">
        <v>157</v>
      </c>
      <c r="D37" s="26" t="s">
        <v>148</v>
      </c>
      <c r="E37" s="27">
        <v>86</v>
      </c>
      <c r="F37" s="28"/>
      <c r="G37" s="28">
        <f t="shared" si="1"/>
        <v>0</v>
      </c>
      <c r="H37" s="164"/>
    </row>
    <row r="38" spans="1:8" ht="24" customHeight="1">
      <c r="A38" s="25">
        <v>23</v>
      </c>
      <c r="B38" s="26" t="s">
        <v>158</v>
      </c>
      <c r="C38" s="26" t="s">
        <v>159</v>
      </c>
      <c r="D38" s="26" t="s">
        <v>148</v>
      </c>
      <c r="E38" s="27">
        <v>28</v>
      </c>
      <c r="F38" s="28"/>
      <c r="G38" s="28">
        <f t="shared" si="1"/>
        <v>0</v>
      </c>
      <c r="H38" s="164"/>
    </row>
    <row r="39" spans="1:8" ht="24" customHeight="1">
      <c r="A39" s="29">
        <v>24</v>
      </c>
      <c r="B39" s="30" t="s">
        <v>160</v>
      </c>
      <c r="C39" s="30" t="s">
        <v>161</v>
      </c>
      <c r="D39" s="30" t="s">
        <v>153</v>
      </c>
      <c r="E39" s="31">
        <v>28</v>
      </c>
      <c r="F39" s="32"/>
      <c r="G39" s="32">
        <f t="shared" si="1"/>
        <v>0</v>
      </c>
      <c r="H39" s="164"/>
    </row>
    <row r="40" spans="1:8" ht="13.5" customHeight="1">
      <c r="A40" s="25">
        <v>25</v>
      </c>
      <c r="B40" s="26" t="s">
        <v>162</v>
      </c>
      <c r="C40" s="26" t="s">
        <v>163</v>
      </c>
      <c r="D40" s="26" t="s">
        <v>153</v>
      </c>
      <c r="E40" s="27">
        <v>32</v>
      </c>
      <c r="F40" s="28"/>
      <c r="G40" s="28">
        <f t="shared" si="1"/>
        <v>0</v>
      </c>
      <c r="H40" s="164"/>
    </row>
    <row r="41" spans="1:8" ht="24" customHeight="1">
      <c r="A41" s="29">
        <v>26</v>
      </c>
      <c r="B41" s="30" t="s">
        <v>164</v>
      </c>
      <c r="C41" s="30" t="s">
        <v>165</v>
      </c>
      <c r="D41" s="30" t="s">
        <v>153</v>
      </c>
      <c r="E41" s="31">
        <v>32</v>
      </c>
      <c r="F41" s="32"/>
      <c r="G41" s="32">
        <f t="shared" si="1"/>
        <v>0</v>
      </c>
      <c r="H41" s="164"/>
    </row>
    <row r="42" spans="1:8" ht="13.5" customHeight="1">
      <c r="A42" s="25">
        <v>27</v>
      </c>
      <c r="B42" s="26" t="s">
        <v>166</v>
      </c>
      <c r="C42" s="26" t="s">
        <v>167</v>
      </c>
      <c r="D42" s="26" t="s">
        <v>153</v>
      </c>
      <c r="E42" s="27">
        <v>4</v>
      </c>
      <c r="F42" s="28"/>
      <c r="G42" s="28">
        <f t="shared" si="1"/>
        <v>0</v>
      </c>
      <c r="H42" s="164"/>
    </row>
    <row r="43" spans="1:8" ht="24" customHeight="1">
      <c r="A43" s="29">
        <v>28</v>
      </c>
      <c r="B43" s="30" t="s">
        <v>168</v>
      </c>
      <c r="C43" s="30" t="s">
        <v>169</v>
      </c>
      <c r="D43" s="30" t="s">
        <v>153</v>
      </c>
      <c r="E43" s="31">
        <v>4</v>
      </c>
      <c r="F43" s="32"/>
      <c r="G43" s="32">
        <f t="shared" si="1"/>
        <v>0</v>
      </c>
      <c r="H43" s="164"/>
    </row>
    <row r="44" spans="1:8" ht="13.5" customHeight="1">
      <c r="A44" s="25">
        <v>29</v>
      </c>
      <c r="B44" s="26" t="s">
        <v>170</v>
      </c>
      <c r="C44" s="26" t="s">
        <v>171</v>
      </c>
      <c r="D44" s="26" t="s">
        <v>153</v>
      </c>
      <c r="E44" s="27">
        <v>13</v>
      </c>
      <c r="F44" s="28"/>
      <c r="G44" s="28">
        <f t="shared" si="1"/>
        <v>0</v>
      </c>
      <c r="H44" s="164"/>
    </row>
    <row r="45" spans="1:8" ht="24" customHeight="1">
      <c r="A45" s="29">
        <v>30</v>
      </c>
      <c r="B45" s="30" t="s">
        <v>172</v>
      </c>
      <c r="C45" s="30" t="s">
        <v>173</v>
      </c>
      <c r="D45" s="30" t="s">
        <v>153</v>
      </c>
      <c r="E45" s="31">
        <v>8</v>
      </c>
      <c r="F45" s="32"/>
      <c r="G45" s="32">
        <f t="shared" si="1"/>
        <v>0</v>
      </c>
      <c r="H45" s="164"/>
    </row>
    <row r="46" spans="1:8" ht="24" customHeight="1">
      <c r="A46" s="29">
        <v>31</v>
      </c>
      <c r="B46" s="30" t="s">
        <v>174</v>
      </c>
      <c r="C46" s="30" t="s">
        <v>175</v>
      </c>
      <c r="D46" s="30" t="s">
        <v>153</v>
      </c>
      <c r="E46" s="31">
        <v>5</v>
      </c>
      <c r="F46" s="32"/>
      <c r="G46" s="32">
        <f t="shared" si="1"/>
        <v>0</v>
      </c>
      <c r="H46" s="164"/>
    </row>
    <row r="47" spans="1:8" ht="13.5" customHeight="1">
      <c r="A47" s="25">
        <v>32</v>
      </c>
      <c r="B47" s="26" t="s">
        <v>176</v>
      </c>
      <c r="C47" s="26" t="s">
        <v>177</v>
      </c>
      <c r="D47" s="26" t="s">
        <v>153</v>
      </c>
      <c r="E47" s="27">
        <v>39</v>
      </c>
      <c r="F47" s="28"/>
      <c r="G47" s="28">
        <f t="shared" si="1"/>
        <v>0</v>
      </c>
      <c r="H47" s="164"/>
    </row>
    <row r="48" spans="1:8" ht="24" customHeight="1">
      <c r="A48" s="29">
        <v>33</v>
      </c>
      <c r="B48" s="30" t="s">
        <v>178</v>
      </c>
      <c r="C48" s="30" t="s">
        <v>179</v>
      </c>
      <c r="D48" s="30" t="s">
        <v>153</v>
      </c>
      <c r="E48" s="31">
        <v>39</v>
      </c>
      <c r="F48" s="32"/>
      <c r="G48" s="32">
        <f t="shared" si="1"/>
        <v>0</v>
      </c>
      <c r="H48" s="164"/>
    </row>
    <row r="49" spans="1:8" ht="13.5" customHeight="1">
      <c r="A49" s="25">
        <v>34</v>
      </c>
      <c r="B49" s="26" t="s">
        <v>180</v>
      </c>
      <c r="C49" s="26" t="s">
        <v>181</v>
      </c>
      <c r="D49" s="26" t="s">
        <v>153</v>
      </c>
      <c r="E49" s="27">
        <v>16</v>
      </c>
      <c r="F49" s="28"/>
      <c r="G49" s="28">
        <f t="shared" si="1"/>
        <v>0</v>
      </c>
      <c r="H49" s="164"/>
    </row>
    <row r="50" spans="1:8" ht="24" customHeight="1">
      <c r="A50" s="29">
        <v>35</v>
      </c>
      <c r="B50" s="30" t="s">
        <v>182</v>
      </c>
      <c r="C50" s="30" t="s">
        <v>183</v>
      </c>
      <c r="D50" s="30" t="s">
        <v>153</v>
      </c>
      <c r="E50" s="31">
        <v>7</v>
      </c>
      <c r="F50" s="32"/>
      <c r="G50" s="32">
        <f t="shared" si="1"/>
        <v>0</v>
      </c>
      <c r="H50" s="164"/>
    </row>
    <row r="51" spans="1:8" ht="24" customHeight="1">
      <c r="A51" s="29">
        <v>36</v>
      </c>
      <c r="B51" s="30" t="s">
        <v>184</v>
      </c>
      <c r="C51" s="30" t="s">
        <v>185</v>
      </c>
      <c r="D51" s="30" t="s">
        <v>153</v>
      </c>
      <c r="E51" s="31">
        <v>9</v>
      </c>
      <c r="F51" s="32"/>
      <c r="G51" s="32">
        <f t="shared" si="1"/>
        <v>0</v>
      </c>
      <c r="H51" s="164"/>
    </row>
    <row r="52" spans="1:8" ht="13.5" customHeight="1">
      <c r="A52" s="25">
        <v>37</v>
      </c>
      <c r="B52" s="26" t="s">
        <v>186</v>
      </c>
      <c r="C52" s="26" t="s">
        <v>187</v>
      </c>
      <c r="D52" s="26" t="s">
        <v>153</v>
      </c>
      <c r="E52" s="27">
        <v>28</v>
      </c>
      <c r="F52" s="28"/>
      <c r="G52" s="28">
        <f t="shared" si="1"/>
        <v>0</v>
      </c>
      <c r="H52" s="164"/>
    </row>
    <row r="53" spans="1:8" ht="24" customHeight="1">
      <c r="A53" s="29">
        <v>38</v>
      </c>
      <c r="B53" s="30" t="s">
        <v>188</v>
      </c>
      <c r="C53" s="30" t="s">
        <v>189</v>
      </c>
      <c r="D53" s="30" t="s">
        <v>153</v>
      </c>
      <c r="E53" s="31">
        <v>28</v>
      </c>
      <c r="F53" s="32"/>
      <c r="G53" s="32">
        <f t="shared" si="1"/>
        <v>0</v>
      </c>
      <c r="H53" s="164"/>
    </row>
    <row r="54" spans="1:8" ht="13.5" customHeight="1">
      <c r="A54" s="25">
        <v>39</v>
      </c>
      <c r="B54" s="26" t="s">
        <v>190</v>
      </c>
      <c r="C54" s="26" t="s">
        <v>191</v>
      </c>
      <c r="D54" s="26" t="s">
        <v>153</v>
      </c>
      <c r="E54" s="27">
        <v>1</v>
      </c>
      <c r="F54" s="28"/>
      <c r="G54" s="28">
        <f t="shared" si="1"/>
        <v>0</v>
      </c>
      <c r="H54" s="164"/>
    </row>
    <row r="55" spans="1:8" ht="24" customHeight="1">
      <c r="A55" s="29">
        <v>40</v>
      </c>
      <c r="B55" s="30" t="s">
        <v>192</v>
      </c>
      <c r="C55" s="30" t="s">
        <v>193</v>
      </c>
      <c r="D55" s="30" t="s">
        <v>153</v>
      </c>
      <c r="E55" s="31">
        <v>1</v>
      </c>
      <c r="F55" s="32"/>
      <c r="G55" s="32">
        <f t="shared" si="1"/>
        <v>0</v>
      </c>
      <c r="H55" s="164"/>
    </row>
    <row r="56" spans="1:8" ht="13.5" customHeight="1">
      <c r="A56" s="25">
        <v>41</v>
      </c>
      <c r="B56" s="26" t="s">
        <v>194</v>
      </c>
      <c r="C56" s="26" t="s">
        <v>195</v>
      </c>
      <c r="D56" s="26" t="s">
        <v>153</v>
      </c>
      <c r="E56" s="27">
        <v>1</v>
      </c>
      <c r="F56" s="28"/>
      <c r="G56" s="28">
        <f t="shared" si="1"/>
        <v>0</v>
      </c>
      <c r="H56" s="164"/>
    </row>
    <row r="57" spans="1:8" ht="24" customHeight="1">
      <c r="A57" s="29">
        <v>42</v>
      </c>
      <c r="B57" s="30" t="s">
        <v>196</v>
      </c>
      <c r="C57" s="30" t="s">
        <v>197</v>
      </c>
      <c r="D57" s="30" t="s">
        <v>153</v>
      </c>
      <c r="E57" s="31">
        <v>1</v>
      </c>
      <c r="F57" s="32"/>
      <c r="G57" s="32">
        <f t="shared" si="1"/>
        <v>0</v>
      </c>
      <c r="H57" s="164"/>
    </row>
    <row r="58" spans="1:8" ht="13.5" customHeight="1">
      <c r="A58" s="25">
        <v>43</v>
      </c>
      <c r="B58" s="26" t="s">
        <v>198</v>
      </c>
      <c r="C58" s="26" t="s">
        <v>199</v>
      </c>
      <c r="D58" s="26" t="s">
        <v>153</v>
      </c>
      <c r="E58" s="27">
        <v>1</v>
      </c>
      <c r="F58" s="28"/>
      <c r="G58" s="28">
        <f t="shared" si="1"/>
        <v>0</v>
      </c>
      <c r="H58" s="164"/>
    </row>
    <row r="59" spans="1:8" ht="24" customHeight="1">
      <c r="A59" s="29">
        <v>44</v>
      </c>
      <c r="B59" s="30" t="s">
        <v>200</v>
      </c>
      <c r="C59" s="30" t="s">
        <v>201</v>
      </c>
      <c r="D59" s="30" t="s">
        <v>153</v>
      </c>
      <c r="E59" s="31">
        <v>1</v>
      </c>
      <c r="F59" s="32"/>
      <c r="G59" s="32">
        <f t="shared" si="1"/>
        <v>0</v>
      </c>
      <c r="H59" s="164"/>
    </row>
    <row r="60" spans="1:8" ht="24" customHeight="1">
      <c r="A60" s="25">
        <v>45</v>
      </c>
      <c r="B60" s="26" t="s">
        <v>202</v>
      </c>
      <c r="C60" s="26" t="s">
        <v>203</v>
      </c>
      <c r="D60" s="26" t="s">
        <v>153</v>
      </c>
      <c r="E60" s="27">
        <v>4</v>
      </c>
      <c r="F60" s="28"/>
      <c r="G60" s="28">
        <f t="shared" si="1"/>
        <v>0</v>
      </c>
      <c r="H60" s="164"/>
    </row>
    <row r="61" spans="1:8" ht="24" customHeight="1">
      <c r="A61" s="29">
        <v>46</v>
      </c>
      <c r="B61" s="30" t="s">
        <v>204</v>
      </c>
      <c r="C61" s="30" t="s">
        <v>205</v>
      </c>
      <c r="D61" s="30" t="s">
        <v>153</v>
      </c>
      <c r="E61" s="31">
        <v>1</v>
      </c>
      <c r="F61" s="32"/>
      <c r="G61" s="32">
        <f t="shared" si="1"/>
        <v>0</v>
      </c>
      <c r="H61" s="164"/>
    </row>
    <row r="62" spans="1:8" ht="24" customHeight="1">
      <c r="A62" s="29">
        <v>47</v>
      </c>
      <c r="B62" s="30" t="s">
        <v>206</v>
      </c>
      <c r="C62" s="30" t="s">
        <v>207</v>
      </c>
      <c r="D62" s="30" t="s">
        <v>148</v>
      </c>
      <c r="E62" s="31">
        <v>2</v>
      </c>
      <c r="F62" s="32"/>
      <c r="G62" s="32">
        <f t="shared" si="1"/>
        <v>0</v>
      </c>
      <c r="H62" s="164"/>
    </row>
    <row r="63" spans="1:8" ht="24" customHeight="1">
      <c r="A63" s="29">
        <v>48</v>
      </c>
      <c r="B63" s="30" t="s">
        <v>208</v>
      </c>
      <c r="C63" s="30" t="s">
        <v>209</v>
      </c>
      <c r="D63" s="30" t="s">
        <v>153</v>
      </c>
      <c r="E63" s="31">
        <v>1</v>
      </c>
      <c r="F63" s="32"/>
      <c r="G63" s="32">
        <f t="shared" si="1"/>
        <v>0</v>
      </c>
      <c r="H63" s="164"/>
    </row>
    <row r="64" spans="1:8" ht="24" customHeight="1">
      <c r="A64" s="29">
        <v>49</v>
      </c>
      <c r="B64" s="30" t="s">
        <v>210</v>
      </c>
      <c r="C64" s="30" t="s">
        <v>211</v>
      </c>
      <c r="D64" s="30" t="s">
        <v>153</v>
      </c>
      <c r="E64" s="31">
        <v>1</v>
      </c>
      <c r="F64" s="32"/>
      <c r="G64" s="32">
        <f t="shared" si="1"/>
        <v>0</v>
      </c>
      <c r="H64" s="164"/>
    </row>
    <row r="65" spans="1:8" ht="13.5" customHeight="1">
      <c r="A65" s="29">
        <v>50</v>
      </c>
      <c r="B65" s="30" t="s">
        <v>212</v>
      </c>
      <c r="C65" s="30" t="s">
        <v>213</v>
      </c>
      <c r="D65" s="30" t="s">
        <v>153</v>
      </c>
      <c r="E65" s="31">
        <v>1</v>
      </c>
      <c r="F65" s="32"/>
      <c r="G65" s="32">
        <f t="shared" si="1"/>
        <v>0</v>
      </c>
      <c r="H65" s="164"/>
    </row>
    <row r="66" spans="1:8" ht="24" customHeight="1">
      <c r="A66" s="25">
        <v>51</v>
      </c>
      <c r="B66" s="26" t="s">
        <v>214</v>
      </c>
      <c r="C66" s="26" t="s">
        <v>215</v>
      </c>
      <c r="D66" s="26" t="s">
        <v>148</v>
      </c>
      <c r="E66" s="27">
        <v>207</v>
      </c>
      <c r="F66" s="28"/>
      <c r="G66" s="28">
        <f t="shared" si="1"/>
        <v>0</v>
      </c>
      <c r="H66" s="164"/>
    </row>
    <row r="67" spans="1:8" ht="24" customHeight="1">
      <c r="A67" s="25">
        <v>52</v>
      </c>
      <c r="B67" s="26" t="s">
        <v>216</v>
      </c>
      <c r="C67" s="26" t="s">
        <v>217</v>
      </c>
      <c r="D67" s="26" t="s">
        <v>148</v>
      </c>
      <c r="E67" s="27">
        <v>50.1</v>
      </c>
      <c r="F67" s="28"/>
      <c r="G67" s="28">
        <f t="shared" si="1"/>
        <v>0</v>
      </c>
      <c r="H67" s="164"/>
    </row>
    <row r="68" spans="1:8" ht="28.5" customHeight="1">
      <c r="A68" s="21"/>
      <c r="B68" s="22" t="s">
        <v>218</v>
      </c>
      <c r="C68" s="22" t="s">
        <v>219</v>
      </c>
      <c r="D68" s="22"/>
      <c r="E68" s="23"/>
      <c r="F68" s="24"/>
      <c r="G68" s="24">
        <f>SUM(G69:G70)</f>
        <v>0</v>
      </c>
      <c r="H68" s="164"/>
    </row>
    <row r="69" spans="1:8" ht="24" customHeight="1">
      <c r="A69" s="25">
        <v>53</v>
      </c>
      <c r="B69" s="26" t="s">
        <v>220</v>
      </c>
      <c r="C69" s="26" t="s">
        <v>221</v>
      </c>
      <c r="D69" s="26" t="s">
        <v>144</v>
      </c>
      <c r="E69" s="27">
        <v>49.866</v>
      </c>
      <c r="F69" s="28"/>
      <c r="G69" s="28">
        <f>F69*E69</f>
        <v>0</v>
      </c>
      <c r="H69" s="164"/>
    </row>
    <row r="70" spans="1:8" ht="34.5" customHeight="1">
      <c r="A70" s="25">
        <v>54</v>
      </c>
      <c r="B70" s="26" t="s">
        <v>222</v>
      </c>
      <c r="C70" s="26" t="s">
        <v>223</v>
      </c>
      <c r="D70" s="26" t="s">
        <v>144</v>
      </c>
      <c r="E70" s="27">
        <v>49.866</v>
      </c>
      <c r="F70" s="28"/>
      <c r="G70" s="28">
        <f>F70*E70</f>
        <v>0</v>
      </c>
      <c r="H70" s="164"/>
    </row>
    <row r="71" spans="1:8" ht="30.75" customHeight="1">
      <c r="A71" s="17"/>
      <c r="B71" s="18" t="s">
        <v>49</v>
      </c>
      <c r="C71" s="18" t="s">
        <v>224</v>
      </c>
      <c r="D71" s="18"/>
      <c r="E71" s="19"/>
      <c r="F71" s="20"/>
      <c r="G71" s="20">
        <f>G72+G80+G98+G131+G181</f>
        <v>0</v>
      </c>
      <c r="H71" s="164"/>
    </row>
    <row r="72" spans="1:8" ht="28.5" customHeight="1">
      <c r="A72" s="21"/>
      <c r="B72" s="22" t="s">
        <v>225</v>
      </c>
      <c r="C72" s="22" t="s">
        <v>226</v>
      </c>
      <c r="D72" s="22"/>
      <c r="E72" s="23"/>
      <c r="F72" s="24"/>
      <c r="G72" s="24">
        <f>SUM(G73:G79)</f>
        <v>0</v>
      </c>
      <c r="H72" s="164"/>
    </row>
    <row r="73" spans="1:8" ht="13.5" customHeight="1">
      <c r="A73" s="25">
        <v>55</v>
      </c>
      <c r="B73" s="26" t="s">
        <v>227</v>
      </c>
      <c r="C73" s="26" t="s">
        <v>228</v>
      </c>
      <c r="D73" s="26" t="s">
        <v>148</v>
      </c>
      <c r="E73" s="27">
        <v>310</v>
      </c>
      <c r="F73" s="28"/>
      <c r="G73" s="28">
        <f t="shared" ref="G73:G79" si="2">F73*E73</f>
        <v>0</v>
      </c>
      <c r="H73" s="164"/>
    </row>
    <row r="74" spans="1:8" ht="24" customHeight="1">
      <c r="A74" s="29">
        <v>56</v>
      </c>
      <c r="B74" s="30" t="s">
        <v>229</v>
      </c>
      <c r="C74" s="30" t="s">
        <v>230</v>
      </c>
      <c r="D74" s="30" t="s">
        <v>148</v>
      </c>
      <c r="E74" s="31">
        <v>152.6</v>
      </c>
      <c r="F74" s="32"/>
      <c r="G74" s="32">
        <f t="shared" si="2"/>
        <v>0</v>
      </c>
      <c r="H74" s="164"/>
    </row>
    <row r="75" spans="1:8" ht="24" customHeight="1">
      <c r="A75" s="29">
        <v>57</v>
      </c>
      <c r="B75" s="30" t="s">
        <v>231</v>
      </c>
      <c r="C75" s="30" t="s">
        <v>232</v>
      </c>
      <c r="D75" s="30" t="s">
        <v>148</v>
      </c>
      <c r="E75" s="31">
        <v>100</v>
      </c>
      <c r="F75" s="32"/>
      <c r="G75" s="32">
        <f t="shared" si="2"/>
        <v>0</v>
      </c>
      <c r="H75" s="164"/>
    </row>
    <row r="76" spans="1:8" ht="24" customHeight="1">
      <c r="A76" s="29">
        <v>58</v>
      </c>
      <c r="B76" s="30" t="s">
        <v>233</v>
      </c>
      <c r="C76" s="30" t="s">
        <v>234</v>
      </c>
      <c r="D76" s="30" t="s">
        <v>148</v>
      </c>
      <c r="E76" s="31">
        <v>57.2</v>
      </c>
      <c r="F76" s="32"/>
      <c r="G76" s="32">
        <f t="shared" si="2"/>
        <v>0</v>
      </c>
      <c r="H76" s="164"/>
    </row>
    <row r="77" spans="1:8" ht="13.5" customHeight="1">
      <c r="A77" s="25">
        <v>59</v>
      </c>
      <c r="B77" s="26" t="s">
        <v>235</v>
      </c>
      <c r="C77" s="26" t="s">
        <v>236</v>
      </c>
      <c r="D77" s="26" t="s">
        <v>148</v>
      </c>
      <c r="E77" s="27">
        <v>12.4</v>
      </c>
      <c r="F77" s="28"/>
      <c r="G77" s="28">
        <f t="shared" si="2"/>
        <v>0</v>
      </c>
      <c r="H77" s="164"/>
    </row>
    <row r="78" spans="1:8" ht="24" customHeight="1">
      <c r="A78" s="29">
        <v>60</v>
      </c>
      <c r="B78" s="30" t="s">
        <v>237</v>
      </c>
      <c r="C78" s="30" t="s">
        <v>238</v>
      </c>
      <c r="D78" s="30" t="s">
        <v>148</v>
      </c>
      <c r="E78" s="31">
        <v>12.4</v>
      </c>
      <c r="F78" s="32"/>
      <c r="G78" s="32">
        <f t="shared" si="2"/>
        <v>0</v>
      </c>
      <c r="H78" s="164"/>
    </row>
    <row r="79" spans="1:8" ht="13.5" customHeight="1">
      <c r="A79" s="25">
        <v>61</v>
      </c>
      <c r="B79" s="26" t="s">
        <v>239</v>
      </c>
      <c r="C79" s="26" t="s">
        <v>240</v>
      </c>
      <c r="D79" s="26" t="s">
        <v>241</v>
      </c>
      <c r="E79" s="27">
        <f>SUM(G73:G78)/100</f>
        <v>0</v>
      </c>
      <c r="F79" s="28"/>
      <c r="G79" s="28">
        <f t="shared" si="2"/>
        <v>0</v>
      </c>
      <c r="H79" s="164"/>
    </row>
    <row r="80" spans="1:8" ht="28.5" customHeight="1">
      <c r="A80" s="21"/>
      <c r="B80" s="22" t="s">
        <v>242</v>
      </c>
      <c r="C80" s="22" t="s">
        <v>243</v>
      </c>
      <c r="D80" s="22"/>
      <c r="E80" s="23"/>
      <c r="F80" s="24"/>
      <c r="G80" s="24">
        <f>SUM(G81:G97)</f>
        <v>0</v>
      </c>
      <c r="H80" s="164"/>
    </row>
    <row r="81" spans="1:8" ht="13.5" customHeight="1">
      <c r="A81" s="25">
        <v>62</v>
      </c>
      <c r="B81" s="26" t="s">
        <v>244</v>
      </c>
      <c r="C81" s="26" t="s">
        <v>245</v>
      </c>
      <c r="D81" s="26" t="s">
        <v>148</v>
      </c>
      <c r="E81" s="27">
        <v>1</v>
      </c>
      <c r="F81" s="28"/>
      <c r="G81" s="28">
        <f t="shared" ref="G81:G97" si="3">F81*E81</f>
        <v>0</v>
      </c>
      <c r="H81" s="164"/>
    </row>
    <row r="82" spans="1:8" ht="13.5" customHeight="1">
      <c r="A82" s="25">
        <v>63</v>
      </c>
      <c r="B82" s="26" t="s">
        <v>244</v>
      </c>
      <c r="C82" s="26" t="s">
        <v>246</v>
      </c>
      <c r="D82" s="26" t="s">
        <v>148</v>
      </c>
      <c r="E82" s="27">
        <v>12.3</v>
      </c>
      <c r="F82" s="28"/>
      <c r="G82" s="28">
        <f t="shared" si="3"/>
        <v>0</v>
      </c>
      <c r="H82" s="164"/>
    </row>
    <row r="83" spans="1:8" ht="13.5" customHeight="1">
      <c r="A83" s="25">
        <v>64</v>
      </c>
      <c r="B83" s="26" t="s">
        <v>247</v>
      </c>
      <c r="C83" s="26" t="s">
        <v>248</v>
      </c>
      <c r="D83" s="26" t="s">
        <v>148</v>
      </c>
      <c r="E83" s="27">
        <v>5.6</v>
      </c>
      <c r="F83" s="28"/>
      <c r="G83" s="28">
        <f t="shared" si="3"/>
        <v>0</v>
      </c>
      <c r="H83" s="164"/>
    </row>
    <row r="84" spans="1:8" ht="13.5" customHeight="1">
      <c r="A84" s="25">
        <v>65</v>
      </c>
      <c r="B84" s="26" t="s">
        <v>249</v>
      </c>
      <c r="C84" s="26" t="s">
        <v>250</v>
      </c>
      <c r="D84" s="26" t="s">
        <v>148</v>
      </c>
      <c r="E84" s="27">
        <v>37.1</v>
      </c>
      <c r="F84" s="28"/>
      <c r="G84" s="28">
        <f t="shared" si="3"/>
        <v>0</v>
      </c>
      <c r="H84" s="164"/>
    </row>
    <row r="85" spans="1:8" ht="13.5" customHeight="1">
      <c r="A85" s="25">
        <v>66</v>
      </c>
      <c r="B85" s="26" t="s">
        <v>251</v>
      </c>
      <c r="C85" s="26" t="s">
        <v>252</v>
      </c>
      <c r="D85" s="26" t="s">
        <v>153</v>
      </c>
      <c r="E85" s="27">
        <v>3</v>
      </c>
      <c r="F85" s="28"/>
      <c r="G85" s="28">
        <f t="shared" si="3"/>
        <v>0</v>
      </c>
      <c r="H85" s="164"/>
    </row>
    <row r="86" spans="1:8" ht="13.5" customHeight="1">
      <c r="A86" s="29">
        <v>67</v>
      </c>
      <c r="B86" s="30" t="s">
        <v>253</v>
      </c>
      <c r="C86" s="30" t="s">
        <v>254</v>
      </c>
      <c r="D86" s="30" t="s">
        <v>153</v>
      </c>
      <c r="E86" s="31">
        <v>3</v>
      </c>
      <c r="F86" s="32"/>
      <c r="G86" s="32">
        <f t="shared" si="3"/>
        <v>0</v>
      </c>
      <c r="H86" s="164"/>
    </row>
    <row r="87" spans="1:8" ht="13.5" customHeight="1">
      <c r="A87" s="25">
        <v>68</v>
      </c>
      <c r="B87" s="26" t="s">
        <v>255</v>
      </c>
      <c r="C87" s="26" t="s">
        <v>256</v>
      </c>
      <c r="D87" s="26" t="s">
        <v>153</v>
      </c>
      <c r="E87" s="27">
        <v>3</v>
      </c>
      <c r="F87" s="28"/>
      <c r="G87" s="28">
        <f t="shared" si="3"/>
        <v>0</v>
      </c>
      <c r="H87" s="164"/>
    </row>
    <row r="88" spans="1:8" ht="13.5" customHeight="1">
      <c r="A88" s="29">
        <v>69</v>
      </c>
      <c r="B88" s="30" t="s">
        <v>257</v>
      </c>
      <c r="C88" s="30" t="s">
        <v>258</v>
      </c>
      <c r="D88" s="30" t="s">
        <v>153</v>
      </c>
      <c r="E88" s="31">
        <v>3</v>
      </c>
      <c r="F88" s="32"/>
      <c r="G88" s="32">
        <f t="shared" si="3"/>
        <v>0</v>
      </c>
      <c r="H88" s="164"/>
    </row>
    <row r="89" spans="1:8" ht="13.5" customHeight="1">
      <c r="A89" s="25">
        <v>70</v>
      </c>
      <c r="B89" s="26" t="s">
        <v>259</v>
      </c>
      <c r="C89" s="26" t="s">
        <v>260</v>
      </c>
      <c r="D89" s="26" t="s">
        <v>153</v>
      </c>
      <c r="E89" s="27">
        <v>4</v>
      </c>
      <c r="F89" s="28"/>
      <c r="G89" s="28">
        <f t="shared" si="3"/>
        <v>0</v>
      </c>
      <c r="H89" s="164"/>
    </row>
    <row r="90" spans="1:8" ht="24" customHeight="1">
      <c r="A90" s="29">
        <v>71</v>
      </c>
      <c r="B90" s="30" t="s">
        <v>261</v>
      </c>
      <c r="C90" s="30" t="s">
        <v>262</v>
      </c>
      <c r="D90" s="30" t="s">
        <v>153</v>
      </c>
      <c r="E90" s="31">
        <v>4</v>
      </c>
      <c r="F90" s="32"/>
      <c r="G90" s="32">
        <f t="shared" si="3"/>
        <v>0</v>
      </c>
      <c r="H90" s="164"/>
    </row>
    <row r="91" spans="1:8" ht="24" customHeight="1">
      <c r="A91" s="25">
        <v>72</v>
      </c>
      <c r="B91" s="26" t="s">
        <v>263</v>
      </c>
      <c r="C91" s="26" t="s">
        <v>264</v>
      </c>
      <c r="D91" s="26" t="s">
        <v>153</v>
      </c>
      <c r="E91" s="27">
        <v>3</v>
      </c>
      <c r="F91" s="28"/>
      <c r="G91" s="28">
        <f t="shared" si="3"/>
        <v>0</v>
      </c>
      <c r="H91" s="164"/>
    </row>
    <row r="92" spans="1:8" ht="34.5" customHeight="1">
      <c r="A92" s="29">
        <v>73</v>
      </c>
      <c r="B92" s="30" t="s">
        <v>265</v>
      </c>
      <c r="C92" s="30" t="s">
        <v>266</v>
      </c>
      <c r="D92" s="30" t="s">
        <v>153</v>
      </c>
      <c r="E92" s="31">
        <v>3</v>
      </c>
      <c r="F92" s="32"/>
      <c r="G92" s="32">
        <f t="shared" si="3"/>
        <v>0</v>
      </c>
      <c r="H92" s="164"/>
    </row>
    <row r="93" spans="1:8" ht="13.5" customHeight="1">
      <c r="A93" s="25">
        <v>74</v>
      </c>
      <c r="B93" s="26" t="s">
        <v>267</v>
      </c>
      <c r="C93" s="26" t="s">
        <v>268</v>
      </c>
      <c r="D93" s="26" t="s">
        <v>153</v>
      </c>
      <c r="E93" s="27">
        <v>5</v>
      </c>
      <c r="F93" s="28"/>
      <c r="G93" s="28">
        <f t="shared" si="3"/>
        <v>0</v>
      </c>
      <c r="H93" s="164"/>
    </row>
    <row r="94" spans="1:8" ht="13.5" customHeight="1">
      <c r="A94" s="29">
        <v>75</v>
      </c>
      <c r="B94" s="30" t="s">
        <v>269</v>
      </c>
      <c r="C94" s="30" t="s">
        <v>270</v>
      </c>
      <c r="D94" s="30" t="s">
        <v>153</v>
      </c>
      <c r="E94" s="31">
        <v>5</v>
      </c>
      <c r="F94" s="32"/>
      <c r="G94" s="32">
        <f t="shared" si="3"/>
        <v>0</v>
      </c>
      <c r="H94" s="164"/>
    </row>
    <row r="95" spans="1:8" ht="24" customHeight="1">
      <c r="A95" s="25">
        <v>76</v>
      </c>
      <c r="B95" s="26" t="s">
        <v>214</v>
      </c>
      <c r="C95" s="26" t="s">
        <v>215</v>
      </c>
      <c r="D95" s="26" t="s">
        <v>148</v>
      </c>
      <c r="E95" s="27">
        <v>56</v>
      </c>
      <c r="F95" s="28"/>
      <c r="G95" s="28">
        <f t="shared" si="3"/>
        <v>0</v>
      </c>
      <c r="H95" s="164"/>
    </row>
    <row r="96" spans="1:8" ht="24" customHeight="1">
      <c r="A96" s="25">
        <v>77</v>
      </c>
      <c r="B96" s="26" t="s">
        <v>271</v>
      </c>
      <c r="C96" s="26" t="s">
        <v>272</v>
      </c>
      <c r="D96" s="26" t="s">
        <v>148</v>
      </c>
      <c r="E96" s="27">
        <v>56</v>
      </c>
      <c r="F96" s="28"/>
      <c r="G96" s="28">
        <f t="shared" si="3"/>
        <v>0</v>
      </c>
      <c r="H96" s="164"/>
    </row>
    <row r="97" spans="1:8" ht="24" customHeight="1">
      <c r="A97" s="25">
        <v>78</v>
      </c>
      <c r="B97" s="26" t="s">
        <v>273</v>
      </c>
      <c r="C97" s="26" t="s">
        <v>274</v>
      </c>
      <c r="D97" s="26" t="s">
        <v>241</v>
      </c>
      <c r="E97" s="27">
        <f>SUM(G81:G96)/100</f>
        <v>0</v>
      </c>
      <c r="F97" s="28"/>
      <c r="G97" s="28">
        <f t="shared" si="3"/>
        <v>0</v>
      </c>
      <c r="H97" s="164"/>
    </row>
    <row r="98" spans="1:8" ht="28.5" customHeight="1">
      <c r="A98" s="21"/>
      <c r="B98" s="22" t="s">
        <v>275</v>
      </c>
      <c r="C98" s="22" t="s">
        <v>276</v>
      </c>
      <c r="D98" s="22"/>
      <c r="E98" s="23"/>
      <c r="F98" s="24"/>
      <c r="G98" s="24">
        <f>SUM(G99:G130)</f>
        <v>0</v>
      </c>
      <c r="H98" s="164"/>
    </row>
    <row r="99" spans="1:8" ht="24" customHeight="1">
      <c r="A99" s="25">
        <v>79</v>
      </c>
      <c r="B99" s="26" t="s">
        <v>277</v>
      </c>
      <c r="C99" s="26" t="s">
        <v>278</v>
      </c>
      <c r="D99" s="26" t="s">
        <v>148</v>
      </c>
      <c r="E99" s="27">
        <v>9.1</v>
      </c>
      <c r="F99" s="28"/>
      <c r="G99" s="28">
        <f t="shared" ref="G99:G130" si="4">F99*E99</f>
        <v>0</v>
      </c>
      <c r="H99" s="164"/>
    </row>
    <row r="100" spans="1:8" ht="13.5" customHeight="1">
      <c r="A100" s="25">
        <v>80</v>
      </c>
      <c r="B100" s="26" t="s">
        <v>279</v>
      </c>
      <c r="C100" s="26" t="s">
        <v>280</v>
      </c>
      <c r="D100" s="26" t="s">
        <v>148</v>
      </c>
      <c r="E100" s="27">
        <v>152.6</v>
      </c>
      <c r="F100" s="28"/>
      <c r="G100" s="28">
        <f t="shared" si="4"/>
        <v>0</v>
      </c>
      <c r="H100" s="164"/>
    </row>
    <row r="101" spans="1:8" ht="13.5" customHeight="1">
      <c r="A101" s="25">
        <v>81</v>
      </c>
      <c r="B101" s="26" t="s">
        <v>281</v>
      </c>
      <c r="C101" s="26" t="s">
        <v>282</v>
      </c>
      <c r="D101" s="26" t="s">
        <v>148</v>
      </c>
      <c r="E101" s="27">
        <v>100</v>
      </c>
      <c r="F101" s="28"/>
      <c r="G101" s="28">
        <f t="shared" si="4"/>
        <v>0</v>
      </c>
      <c r="H101" s="164"/>
    </row>
    <row r="102" spans="1:8" ht="13.5" customHeight="1">
      <c r="A102" s="25">
        <v>82</v>
      </c>
      <c r="B102" s="26" t="s">
        <v>283</v>
      </c>
      <c r="C102" s="26" t="s">
        <v>284</v>
      </c>
      <c r="D102" s="26" t="s">
        <v>148</v>
      </c>
      <c r="E102" s="27">
        <v>57.2</v>
      </c>
      <c r="F102" s="28"/>
      <c r="G102" s="28">
        <f t="shared" si="4"/>
        <v>0</v>
      </c>
      <c r="H102" s="164"/>
    </row>
    <row r="103" spans="1:8" ht="13.5" customHeight="1">
      <c r="A103" s="25">
        <v>83</v>
      </c>
      <c r="B103" s="26" t="s">
        <v>285</v>
      </c>
      <c r="C103" s="26" t="s">
        <v>286</v>
      </c>
      <c r="D103" s="26" t="s">
        <v>148</v>
      </c>
      <c r="E103" s="27">
        <v>12.4</v>
      </c>
      <c r="F103" s="28"/>
      <c r="G103" s="28">
        <f t="shared" si="4"/>
        <v>0</v>
      </c>
      <c r="H103" s="164"/>
    </row>
    <row r="104" spans="1:8" ht="24" customHeight="1">
      <c r="A104" s="25">
        <v>84</v>
      </c>
      <c r="B104" s="26" t="s">
        <v>287</v>
      </c>
      <c r="C104" s="26" t="s">
        <v>288</v>
      </c>
      <c r="D104" s="26" t="s">
        <v>153</v>
      </c>
      <c r="E104" s="27">
        <v>17</v>
      </c>
      <c r="F104" s="28"/>
      <c r="G104" s="28">
        <f t="shared" si="4"/>
        <v>0</v>
      </c>
      <c r="H104" s="164"/>
    </row>
    <row r="105" spans="1:8" ht="24" customHeight="1">
      <c r="A105" s="29">
        <v>85</v>
      </c>
      <c r="B105" s="30" t="s">
        <v>289</v>
      </c>
      <c r="C105" s="30" t="s">
        <v>290</v>
      </c>
      <c r="D105" s="30" t="s">
        <v>153</v>
      </c>
      <c r="E105" s="31">
        <v>17</v>
      </c>
      <c r="F105" s="32"/>
      <c r="G105" s="32">
        <f t="shared" si="4"/>
        <v>0</v>
      </c>
      <c r="H105" s="164"/>
    </row>
    <row r="106" spans="1:8" ht="24" customHeight="1">
      <c r="A106" s="25">
        <v>86</v>
      </c>
      <c r="B106" s="26" t="s">
        <v>291</v>
      </c>
      <c r="C106" s="26" t="s">
        <v>292</v>
      </c>
      <c r="D106" s="26" t="s">
        <v>293</v>
      </c>
      <c r="E106" s="27">
        <v>2</v>
      </c>
      <c r="F106" s="28"/>
      <c r="G106" s="28">
        <f t="shared" si="4"/>
        <v>0</v>
      </c>
      <c r="H106" s="164"/>
    </row>
    <row r="107" spans="1:8" ht="24" customHeight="1">
      <c r="A107" s="29">
        <v>87</v>
      </c>
      <c r="B107" s="30" t="s">
        <v>294</v>
      </c>
      <c r="C107" s="30" t="s">
        <v>295</v>
      </c>
      <c r="D107" s="30" t="s">
        <v>153</v>
      </c>
      <c r="E107" s="31">
        <v>2</v>
      </c>
      <c r="F107" s="32"/>
      <c r="G107" s="32">
        <f t="shared" si="4"/>
        <v>0</v>
      </c>
      <c r="H107" s="164"/>
    </row>
    <row r="108" spans="1:8" ht="24" customHeight="1">
      <c r="A108" s="25">
        <v>88</v>
      </c>
      <c r="B108" s="26" t="s">
        <v>296</v>
      </c>
      <c r="C108" s="26" t="s">
        <v>297</v>
      </c>
      <c r="D108" s="26" t="s">
        <v>153</v>
      </c>
      <c r="E108" s="27">
        <v>2</v>
      </c>
      <c r="F108" s="28"/>
      <c r="G108" s="28">
        <f t="shared" si="4"/>
        <v>0</v>
      </c>
      <c r="H108" s="164"/>
    </row>
    <row r="109" spans="1:8" ht="24" customHeight="1">
      <c r="A109" s="29">
        <v>89</v>
      </c>
      <c r="B109" s="30" t="s">
        <v>298</v>
      </c>
      <c r="C109" s="30" t="s">
        <v>299</v>
      </c>
      <c r="D109" s="30" t="s">
        <v>153</v>
      </c>
      <c r="E109" s="31">
        <v>2</v>
      </c>
      <c r="F109" s="32"/>
      <c r="G109" s="32">
        <f t="shared" si="4"/>
        <v>0</v>
      </c>
      <c r="H109" s="164"/>
    </row>
    <row r="110" spans="1:8" ht="24" customHeight="1">
      <c r="A110" s="25">
        <v>90</v>
      </c>
      <c r="B110" s="26" t="s">
        <v>300</v>
      </c>
      <c r="C110" s="26" t="s">
        <v>301</v>
      </c>
      <c r="D110" s="26" t="s">
        <v>153</v>
      </c>
      <c r="E110" s="27">
        <v>4</v>
      </c>
      <c r="F110" s="28"/>
      <c r="G110" s="28">
        <f t="shared" si="4"/>
        <v>0</v>
      </c>
      <c r="H110" s="164"/>
    </row>
    <row r="111" spans="1:8" ht="24" customHeight="1">
      <c r="A111" s="29">
        <v>91</v>
      </c>
      <c r="B111" s="30" t="s">
        <v>302</v>
      </c>
      <c r="C111" s="30" t="s">
        <v>303</v>
      </c>
      <c r="D111" s="30" t="s">
        <v>153</v>
      </c>
      <c r="E111" s="31">
        <v>4</v>
      </c>
      <c r="F111" s="32"/>
      <c r="G111" s="32">
        <f t="shared" si="4"/>
        <v>0</v>
      </c>
      <c r="H111" s="164"/>
    </row>
    <row r="112" spans="1:8" ht="13.5" customHeight="1">
      <c r="A112" s="25">
        <v>92</v>
      </c>
      <c r="B112" s="26" t="s">
        <v>304</v>
      </c>
      <c r="C112" s="26" t="s">
        <v>305</v>
      </c>
      <c r="D112" s="26" t="s">
        <v>153</v>
      </c>
      <c r="E112" s="27">
        <v>4</v>
      </c>
      <c r="F112" s="28"/>
      <c r="G112" s="28">
        <f t="shared" si="4"/>
        <v>0</v>
      </c>
      <c r="H112" s="164"/>
    </row>
    <row r="113" spans="1:8" ht="13.5" customHeight="1">
      <c r="A113" s="29">
        <v>93</v>
      </c>
      <c r="B113" s="30" t="s">
        <v>306</v>
      </c>
      <c r="C113" s="30" t="s">
        <v>307</v>
      </c>
      <c r="D113" s="30" t="s">
        <v>153</v>
      </c>
      <c r="E113" s="31">
        <v>4</v>
      </c>
      <c r="F113" s="32"/>
      <c r="G113" s="32">
        <f t="shared" si="4"/>
        <v>0</v>
      </c>
      <c r="H113" s="164"/>
    </row>
    <row r="114" spans="1:8" ht="13.5" customHeight="1">
      <c r="A114" s="25">
        <v>94</v>
      </c>
      <c r="B114" s="26" t="s">
        <v>308</v>
      </c>
      <c r="C114" s="26" t="s">
        <v>309</v>
      </c>
      <c r="D114" s="26" t="s">
        <v>153</v>
      </c>
      <c r="E114" s="27">
        <v>1</v>
      </c>
      <c r="F114" s="28"/>
      <c r="G114" s="28">
        <f t="shared" si="4"/>
        <v>0</v>
      </c>
      <c r="H114" s="164"/>
    </row>
    <row r="115" spans="1:8" ht="24" customHeight="1">
      <c r="A115" s="29">
        <v>95</v>
      </c>
      <c r="B115" s="30" t="s">
        <v>310</v>
      </c>
      <c r="C115" s="30" t="s">
        <v>311</v>
      </c>
      <c r="D115" s="30" t="s">
        <v>153</v>
      </c>
      <c r="E115" s="31">
        <v>1</v>
      </c>
      <c r="F115" s="32"/>
      <c r="G115" s="32">
        <f t="shared" si="4"/>
        <v>0</v>
      </c>
      <c r="H115" s="164"/>
    </row>
    <row r="116" spans="1:8" ht="13.5" customHeight="1">
      <c r="A116" s="25">
        <v>96</v>
      </c>
      <c r="B116" s="26" t="s">
        <v>312</v>
      </c>
      <c r="C116" s="26" t="s">
        <v>313</v>
      </c>
      <c r="D116" s="26" t="s">
        <v>153</v>
      </c>
      <c r="E116" s="27">
        <v>1</v>
      </c>
      <c r="F116" s="28"/>
      <c r="G116" s="28">
        <f t="shared" si="4"/>
        <v>0</v>
      </c>
      <c r="H116" s="164"/>
    </row>
    <row r="117" spans="1:8" ht="24" customHeight="1">
      <c r="A117" s="29">
        <v>97</v>
      </c>
      <c r="B117" s="30" t="s">
        <v>314</v>
      </c>
      <c r="C117" s="30" t="s">
        <v>315</v>
      </c>
      <c r="D117" s="30" t="s">
        <v>153</v>
      </c>
      <c r="E117" s="31">
        <v>1</v>
      </c>
      <c r="F117" s="32"/>
      <c r="G117" s="32">
        <f t="shared" si="4"/>
        <v>0</v>
      </c>
      <c r="H117" s="164"/>
    </row>
    <row r="118" spans="1:8" ht="13.5" customHeight="1">
      <c r="A118" s="25">
        <v>98</v>
      </c>
      <c r="B118" s="26" t="s">
        <v>316</v>
      </c>
      <c r="C118" s="26" t="s">
        <v>317</v>
      </c>
      <c r="D118" s="26" t="s">
        <v>153</v>
      </c>
      <c r="E118" s="27">
        <v>1</v>
      </c>
      <c r="F118" s="28"/>
      <c r="G118" s="28">
        <f t="shared" si="4"/>
        <v>0</v>
      </c>
      <c r="H118" s="164"/>
    </row>
    <row r="119" spans="1:8" ht="24" customHeight="1">
      <c r="A119" s="29">
        <v>99</v>
      </c>
      <c r="B119" s="30" t="s">
        <v>318</v>
      </c>
      <c r="C119" s="30" t="s">
        <v>319</v>
      </c>
      <c r="D119" s="30" t="s">
        <v>153</v>
      </c>
      <c r="E119" s="31">
        <v>1</v>
      </c>
      <c r="F119" s="32"/>
      <c r="G119" s="32">
        <f t="shared" si="4"/>
        <v>0</v>
      </c>
      <c r="H119" s="164"/>
    </row>
    <row r="120" spans="1:8" ht="13.5" customHeight="1">
      <c r="A120" s="25">
        <v>100</v>
      </c>
      <c r="B120" s="26" t="s">
        <v>320</v>
      </c>
      <c r="C120" s="26" t="s">
        <v>321</v>
      </c>
      <c r="D120" s="26" t="s">
        <v>153</v>
      </c>
      <c r="E120" s="27">
        <v>1</v>
      </c>
      <c r="F120" s="28"/>
      <c r="G120" s="28">
        <f t="shared" si="4"/>
        <v>0</v>
      </c>
      <c r="H120" s="164"/>
    </row>
    <row r="121" spans="1:8" ht="24" customHeight="1">
      <c r="A121" s="29">
        <v>101</v>
      </c>
      <c r="B121" s="30" t="s">
        <v>322</v>
      </c>
      <c r="C121" s="30" t="s">
        <v>323</v>
      </c>
      <c r="D121" s="30" t="s">
        <v>153</v>
      </c>
      <c r="E121" s="31">
        <v>1</v>
      </c>
      <c r="F121" s="32"/>
      <c r="G121" s="32">
        <f t="shared" si="4"/>
        <v>0</v>
      </c>
      <c r="H121" s="164"/>
    </row>
    <row r="122" spans="1:8" ht="13.5" customHeight="1">
      <c r="A122" s="25">
        <v>102</v>
      </c>
      <c r="B122" s="26" t="s">
        <v>324</v>
      </c>
      <c r="C122" s="26" t="s">
        <v>325</v>
      </c>
      <c r="D122" s="26" t="s">
        <v>153</v>
      </c>
      <c r="E122" s="27">
        <v>1</v>
      </c>
      <c r="F122" s="28"/>
      <c r="G122" s="28">
        <f t="shared" si="4"/>
        <v>0</v>
      </c>
      <c r="H122" s="164"/>
    </row>
    <row r="123" spans="1:8" ht="24" customHeight="1">
      <c r="A123" s="29">
        <v>103</v>
      </c>
      <c r="B123" s="30" t="s">
        <v>326</v>
      </c>
      <c r="C123" s="30" t="s">
        <v>327</v>
      </c>
      <c r="D123" s="30" t="s">
        <v>153</v>
      </c>
      <c r="E123" s="31">
        <v>1</v>
      </c>
      <c r="F123" s="32"/>
      <c r="G123" s="32">
        <f t="shared" si="4"/>
        <v>0</v>
      </c>
      <c r="H123" s="164"/>
    </row>
    <row r="124" spans="1:8" ht="13.5" customHeight="1">
      <c r="A124" s="25">
        <v>104</v>
      </c>
      <c r="B124" s="26" t="s">
        <v>328</v>
      </c>
      <c r="C124" s="26" t="s">
        <v>329</v>
      </c>
      <c r="D124" s="26" t="s">
        <v>153</v>
      </c>
      <c r="E124" s="27">
        <v>1</v>
      </c>
      <c r="F124" s="28"/>
      <c r="G124" s="28">
        <f t="shared" si="4"/>
        <v>0</v>
      </c>
      <c r="H124" s="164"/>
    </row>
    <row r="125" spans="1:8" ht="13.5" customHeight="1">
      <c r="A125" s="29">
        <v>105</v>
      </c>
      <c r="B125" s="30" t="s">
        <v>330</v>
      </c>
      <c r="C125" s="30" t="s">
        <v>331</v>
      </c>
      <c r="D125" s="30" t="s">
        <v>153</v>
      </c>
      <c r="E125" s="31">
        <v>1</v>
      </c>
      <c r="F125" s="32"/>
      <c r="G125" s="32">
        <f t="shared" si="4"/>
        <v>0</v>
      </c>
      <c r="H125" s="164"/>
    </row>
    <row r="126" spans="1:8" ht="24" customHeight="1">
      <c r="A126" s="25">
        <v>106</v>
      </c>
      <c r="B126" s="26" t="s">
        <v>332</v>
      </c>
      <c r="C126" s="26" t="s">
        <v>333</v>
      </c>
      <c r="D126" s="26" t="s">
        <v>334</v>
      </c>
      <c r="E126" s="27">
        <v>1</v>
      </c>
      <c r="F126" s="28"/>
      <c r="G126" s="28">
        <f t="shared" si="4"/>
        <v>0</v>
      </c>
      <c r="H126" s="164"/>
    </row>
    <row r="127" spans="1:8" ht="34.5" customHeight="1">
      <c r="A127" s="29">
        <v>107</v>
      </c>
      <c r="B127" s="30" t="s">
        <v>335</v>
      </c>
      <c r="C127" s="30" t="s">
        <v>336</v>
      </c>
      <c r="D127" s="30" t="s">
        <v>153</v>
      </c>
      <c r="E127" s="31">
        <v>1</v>
      </c>
      <c r="F127" s="32"/>
      <c r="G127" s="32">
        <f t="shared" si="4"/>
        <v>0</v>
      </c>
      <c r="H127" s="164"/>
    </row>
    <row r="128" spans="1:8" ht="13.5" customHeight="1">
      <c r="A128" s="25">
        <v>108</v>
      </c>
      <c r="B128" s="26" t="s">
        <v>337</v>
      </c>
      <c r="C128" s="26" t="s">
        <v>338</v>
      </c>
      <c r="D128" s="26" t="s">
        <v>148</v>
      </c>
      <c r="E128" s="27">
        <v>332</v>
      </c>
      <c r="F128" s="28"/>
      <c r="G128" s="28">
        <f t="shared" si="4"/>
        <v>0</v>
      </c>
      <c r="H128" s="164"/>
    </row>
    <row r="129" spans="1:8" ht="13.5" customHeight="1">
      <c r="A129" s="25">
        <v>109</v>
      </c>
      <c r="B129" s="26" t="s">
        <v>339</v>
      </c>
      <c r="C129" s="26" t="s">
        <v>340</v>
      </c>
      <c r="D129" s="26" t="s">
        <v>148</v>
      </c>
      <c r="E129" s="27">
        <v>332</v>
      </c>
      <c r="F129" s="28"/>
      <c r="G129" s="28">
        <f t="shared" si="4"/>
        <v>0</v>
      </c>
      <c r="H129" s="164"/>
    </row>
    <row r="130" spans="1:8" ht="24" customHeight="1">
      <c r="A130" s="25">
        <v>110</v>
      </c>
      <c r="B130" s="26" t="s">
        <v>341</v>
      </c>
      <c r="C130" s="26" t="s">
        <v>342</v>
      </c>
      <c r="D130" s="26" t="s">
        <v>241</v>
      </c>
      <c r="E130" s="27">
        <f>SUM(G99:G129)/100</f>
        <v>0</v>
      </c>
      <c r="F130" s="28"/>
      <c r="G130" s="28">
        <f t="shared" si="4"/>
        <v>0</v>
      </c>
      <c r="H130" s="164"/>
    </row>
    <row r="131" spans="1:8" ht="28.5" customHeight="1">
      <c r="A131" s="21"/>
      <c r="B131" s="22" t="s">
        <v>343</v>
      </c>
      <c r="C131" s="22" t="s">
        <v>344</v>
      </c>
      <c r="D131" s="22"/>
      <c r="E131" s="23"/>
      <c r="F131" s="24"/>
      <c r="G131" s="24">
        <f>SUM(G132:G180)</f>
        <v>0</v>
      </c>
      <c r="H131" s="164"/>
    </row>
    <row r="132" spans="1:8" ht="24" customHeight="1">
      <c r="A132" s="25">
        <v>111</v>
      </c>
      <c r="B132" s="26" t="s">
        <v>345</v>
      </c>
      <c r="C132" s="26" t="s">
        <v>346</v>
      </c>
      <c r="D132" s="26" t="s">
        <v>334</v>
      </c>
      <c r="E132" s="27">
        <v>6</v>
      </c>
      <c r="F132" s="28"/>
      <c r="G132" s="28">
        <f t="shared" ref="G132:G180" si="5">F132*E132</f>
        <v>0</v>
      </c>
      <c r="H132" s="164"/>
    </row>
    <row r="133" spans="1:8" ht="45" customHeight="1">
      <c r="A133" s="29">
        <v>112</v>
      </c>
      <c r="B133" s="30" t="s">
        <v>347</v>
      </c>
      <c r="C133" s="30" t="s">
        <v>348</v>
      </c>
      <c r="D133" s="30" t="s">
        <v>153</v>
      </c>
      <c r="E133" s="31">
        <v>6</v>
      </c>
      <c r="F133" s="32"/>
      <c r="G133" s="32">
        <f t="shared" si="5"/>
        <v>0</v>
      </c>
      <c r="H133" s="164"/>
    </row>
    <row r="134" spans="1:8" ht="13.5" customHeight="1">
      <c r="A134" s="25">
        <v>113</v>
      </c>
      <c r="B134" s="26" t="s">
        <v>349</v>
      </c>
      <c r="C134" s="26" t="s">
        <v>350</v>
      </c>
      <c r="D134" s="26" t="s">
        <v>153</v>
      </c>
      <c r="E134" s="27">
        <v>6</v>
      </c>
      <c r="F134" s="28"/>
      <c r="G134" s="28">
        <f t="shared" si="5"/>
        <v>0</v>
      </c>
      <c r="H134" s="164"/>
    </row>
    <row r="135" spans="1:8" ht="24" customHeight="1">
      <c r="A135" s="29">
        <v>114</v>
      </c>
      <c r="B135" s="30" t="s">
        <v>351</v>
      </c>
      <c r="C135" s="30" t="s">
        <v>352</v>
      </c>
      <c r="D135" s="30" t="s">
        <v>153</v>
      </c>
      <c r="E135" s="31">
        <v>6</v>
      </c>
      <c r="F135" s="32"/>
      <c r="G135" s="32">
        <f t="shared" si="5"/>
        <v>0</v>
      </c>
      <c r="H135" s="164"/>
    </row>
    <row r="136" spans="1:8" ht="24" customHeight="1">
      <c r="A136" s="25">
        <v>115</v>
      </c>
      <c r="B136" s="26" t="s">
        <v>353</v>
      </c>
      <c r="C136" s="26" t="s">
        <v>354</v>
      </c>
      <c r="D136" s="26" t="s">
        <v>334</v>
      </c>
      <c r="E136" s="27">
        <v>6</v>
      </c>
      <c r="F136" s="28"/>
      <c r="G136" s="28">
        <f t="shared" si="5"/>
        <v>0</v>
      </c>
      <c r="H136" s="164"/>
    </row>
    <row r="137" spans="1:8" ht="24" customHeight="1">
      <c r="A137" s="29">
        <v>116</v>
      </c>
      <c r="B137" s="30" t="s">
        <v>355</v>
      </c>
      <c r="C137" s="30" t="s">
        <v>356</v>
      </c>
      <c r="D137" s="30" t="s">
        <v>153</v>
      </c>
      <c r="E137" s="31">
        <v>6</v>
      </c>
      <c r="F137" s="32"/>
      <c r="G137" s="32">
        <f t="shared" si="5"/>
        <v>0</v>
      </c>
      <c r="H137" s="164"/>
    </row>
    <row r="138" spans="1:8" ht="24" customHeight="1">
      <c r="A138" s="29">
        <v>117</v>
      </c>
      <c r="B138" s="30" t="s">
        <v>357</v>
      </c>
      <c r="C138" s="30" t="s">
        <v>358</v>
      </c>
      <c r="D138" s="30" t="s">
        <v>153</v>
      </c>
      <c r="E138" s="31">
        <v>6</v>
      </c>
      <c r="F138" s="32"/>
      <c r="G138" s="32">
        <f t="shared" si="5"/>
        <v>0</v>
      </c>
      <c r="H138" s="164"/>
    </row>
    <row r="139" spans="1:8" ht="24" customHeight="1">
      <c r="A139" s="25">
        <v>118</v>
      </c>
      <c r="B139" s="26" t="s">
        <v>359</v>
      </c>
      <c r="C139" s="26" t="s">
        <v>360</v>
      </c>
      <c r="D139" s="26" t="s">
        <v>334</v>
      </c>
      <c r="E139" s="27">
        <v>1</v>
      </c>
      <c r="F139" s="28"/>
      <c r="G139" s="28">
        <f t="shared" si="5"/>
        <v>0</v>
      </c>
      <c r="H139" s="164"/>
    </row>
    <row r="140" spans="1:8" ht="34.5" customHeight="1">
      <c r="A140" s="29">
        <v>119</v>
      </c>
      <c r="B140" s="30" t="s">
        <v>361</v>
      </c>
      <c r="C140" s="30" t="s">
        <v>362</v>
      </c>
      <c r="D140" s="30" t="s">
        <v>153</v>
      </c>
      <c r="E140" s="31">
        <v>1</v>
      </c>
      <c r="F140" s="32"/>
      <c r="G140" s="32">
        <f t="shared" si="5"/>
        <v>0</v>
      </c>
      <c r="H140" s="164"/>
    </row>
    <row r="141" spans="1:8" ht="13.5" customHeight="1">
      <c r="A141" s="29">
        <v>120</v>
      </c>
      <c r="B141" s="30" t="s">
        <v>363</v>
      </c>
      <c r="C141" s="30" t="s">
        <v>364</v>
      </c>
      <c r="D141" s="30" t="s">
        <v>153</v>
      </c>
      <c r="E141" s="31">
        <v>1</v>
      </c>
      <c r="F141" s="32"/>
      <c r="G141" s="32">
        <f t="shared" si="5"/>
        <v>0</v>
      </c>
      <c r="H141" s="164"/>
    </row>
    <row r="142" spans="1:8" ht="24" customHeight="1">
      <c r="A142" s="29">
        <v>121</v>
      </c>
      <c r="B142" s="30" t="s">
        <v>365</v>
      </c>
      <c r="C142" s="30" t="s">
        <v>366</v>
      </c>
      <c r="D142" s="30" t="s">
        <v>153</v>
      </c>
      <c r="E142" s="31">
        <v>1</v>
      </c>
      <c r="F142" s="32"/>
      <c r="G142" s="32">
        <f t="shared" si="5"/>
        <v>0</v>
      </c>
      <c r="H142" s="164"/>
    </row>
    <row r="143" spans="1:8" ht="34.5" customHeight="1">
      <c r="A143" s="29">
        <v>122</v>
      </c>
      <c r="B143" s="30" t="s">
        <v>367</v>
      </c>
      <c r="C143" s="30" t="s">
        <v>368</v>
      </c>
      <c r="D143" s="30" t="s">
        <v>153</v>
      </c>
      <c r="E143" s="31">
        <v>1</v>
      </c>
      <c r="F143" s="32"/>
      <c r="G143" s="32">
        <f t="shared" si="5"/>
        <v>0</v>
      </c>
      <c r="H143" s="164"/>
    </row>
    <row r="144" spans="1:8" ht="24" customHeight="1">
      <c r="A144" s="25">
        <v>123</v>
      </c>
      <c r="B144" s="26" t="s">
        <v>369</v>
      </c>
      <c r="C144" s="26" t="s">
        <v>370</v>
      </c>
      <c r="D144" s="26" t="s">
        <v>153</v>
      </c>
      <c r="E144" s="27">
        <v>8</v>
      </c>
      <c r="F144" s="28"/>
      <c r="G144" s="28">
        <f t="shared" si="5"/>
        <v>0</v>
      </c>
      <c r="H144" s="164"/>
    </row>
    <row r="145" spans="1:8" ht="24" customHeight="1">
      <c r="A145" s="29">
        <v>124</v>
      </c>
      <c r="B145" s="30" t="s">
        <v>371</v>
      </c>
      <c r="C145" s="30" t="s">
        <v>372</v>
      </c>
      <c r="D145" s="30" t="s">
        <v>153</v>
      </c>
      <c r="E145" s="31">
        <v>7</v>
      </c>
      <c r="F145" s="32"/>
      <c r="G145" s="32">
        <f t="shared" si="5"/>
        <v>0</v>
      </c>
      <c r="H145" s="164"/>
    </row>
    <row r="146" spans="1:8" ht="24" customHeight="1">
      <c r="A146" s="29">
        <v>125</v>
      </c>
      <c r="B146" s="30" t="s">
        <v>373</v>
      </c>
      <c r="C146" s="30" t="s">
        <v>374</v>
      </c>
      <c r="D146" s="30" t="s">
        <v>153</v>
      </c>
      <c r="E146" s="31">
        <v>1</v>
      </c>
      <c r="F146" s="32"/>
      <c r="G146" s="32">
        <f t="shared" si="5"/>
        <v>0</v>
      </c>
      <c r="H146" s="164"/>
    </row>
    <row r="147" spans="1:8" ht="13.5" customHeight="1">
      <c r="A147" s="29">
        <v>126</v>
      </c>
      <c r="B147" s="30" t="s">
        <v>375</v>
      </c>
      <c r="C147" s="30" t="s">
        <v>376</v>
      </c>
      <c r="D147" s="30" t="s">
        <v>153</v>
      </c>
      <c r="E147" s="31">
        <v>8</v>
      </c>
      <c r="F147" s="32"/>
      <c r="G147" s="32">
        <f t="shared" si="5"/>
        <v>0</v>
      </c>
      <c r="H147" s="164"/>
    </row>
    <row r="148" spans="1:8" ht="24" customHeight="1">
      <c r="A148" s="25">
        <v>127</v>
      </c>
      <c r="B148" s="26" t="s">
        <v>377</v>
      </c>
      <c r="C148" s="26" t="s">
        <v>378</v>
      </c>
      <c r="D148" s="26" t="s">
        <v>153</v>
      </c>
      <c r="E148" s="27">
        <v>8</v>
      </c>
      <c r="F148" s="28"/>
      <c r="G148" s="28">
        <f t="shared" si="5"/>
        <v>0</v>
      </c>
      <c r="H148" s="164"/>
    </row>
    <row r="149" spans="1:8" ht="24" customHeight="1">
      <c r="A149" s="29">
        <v>128</v>
      </c>
      <c r="B149" s="30" t="s">
        <v>379</v>
      </c>
      <c r="C149" s="30" t="s">
        <v>380</v>
      </c>
      <c r="D149" s="30" t="s">
        <v>153</v>
      </c>
      <c r="E149" s="31">
        <v>8</v>
      </c>
      <c r="F149" s="32"/>
      <c r="G149" s="32">
        <f t="shared" si="5"/>
        <v>0</v>
      </c>
      <c r="H149" s="164"/>
    </row>
    <row r="150" spans="1:8" ht="24" customHeight="1">
      <c r="A150" s="25">
        <v>129</v>
      </c>
      <c r="B150" s="26" t="s">
        <v>381</v>
      </c>
      <c r="C150" s="26" t="s">
        <v>382</v>
      </c>
      <c r="D150" s="26" t="s">
        <v>153</v>
      </c>
      <c r="E150" s="27">
        <v>8</v>
      </c>
      <c r="F150" s="28"/>
      <c r="G150" s="28">
        <f t="shared" si="5"/>
        <v>0</v>
      </c>
      <c r="H150" s="164"/>
    </row>
    <row r="151" spans="1:8" ht="34.5" customHeight="1">
      <c r="A151" s="29">
        <v>130</v>
      </c>
      <c r="B151" s="30" t="s">
        <v>383</v>
      </c>
      <c r="C151" s="30" t="s">
        <v>384</v>
      </c>
      <c r="D151" s="30" t="s">
        <v>153</v>
      </c>
      <c r="E151" s="31">
        <v>8</v>
      </c>
      <c r="F151" s="32"/>
      <c r="G151" s="32">
        <f t="shared" si="5"/>
        <v>0</v>
      </c>
      <c r="H151" s="164"/>
    </row>
    <row r="152" spans="1:8" ht="24" customHeight="1">
      <c r="A152" s="25">
        <v>131</v>
      </c>
      <c r="B152" s="26" t="s">
        <v>385</v>
      </c>
      <c r="C152" s="26" t="s">
        <v>386</v>
      </c>
      <c r="D152" s="26" t="s">
        <v>334</v>
      </c>
      <c r="E152" s="27">
        <v>2</v>
      </c>
      <c r="F152" s="28"/>
      <c r="G152" s="28">
        <f t="shared" si="5"/>
        <v>0</v>
      </c>
      <c r="H152" s="164"/>
    </row>
    <row r="153" spans="1:8" ht="24" customHeight="1">
      <c r="A153" s="29">
        <v>132</v>
      </c>
      <c r="B153" s="30" t="s">
        <v>387</v>
      </c>
      <c r="C153" s="30" t="s">
        <v>388</v>
      </c>
      <c r="D153" s="30" t="s">
        <v>153</v>
      </c>
      <c r="E153" s="31">
        <v>2</v>
      </c>
      <c r="F153" s="32"/>
      <c r="G153" s="32">
        <f t="shared" si="5"/>
        <v>0</v>
      </c>
      <c r="H153" s="164"/>
    </row>
    <row r="154" spans="1:8" ht="13.5" customHeight="1">
      <c r="A154" s="25">
        <v>133</v>
      </c>
      <c r="B154" s="26" t="s">
        <v>389</v>
      </c>
      <c r="C154" s="26" t="s">
        <v>390</v>
      </c>
      <c r="D154" s="26" t="s">
        <v>153</v>
      </c>
      <c r="E154" s="27">
        <v>2</v>
      </c>
      <c r="F154" s="28"/>
      <c r="G154" s="28">
        <f t="shared" si="5"/>
        <v>0</v>
      </c>
      <c r="H154" s="164"/>
    </row>
    <row r="155" spans="1:8" ht="24" customHeight="1">
      <c r="A155" s="29">
        <v>134</v>
      </c>
      <c r="B155" s="30" t="s">
        <v>391</v>
      </c>
      <c r="C155" s="30" t="s">
        <v>392</v>
      </c>
      <c r="D155" s="30" t="s">
        <v>153</v>
      </c>
      <c r="E155" s="31">
        <v>2</v>
      </c>
      <c r="F155" s="32"/>
      <c r="G155" s="32">
        <f t="shared" si="5"/>
        <v>0</v>
      </c>
      <c r="H155" s="164"/>
    </row>
    <row r="156" spans="1:8" ht="24" customHeight="1">
      <c r="A156" s="25">
        <v>135</v>
      </c>
      <c r="B156" s="26" t="s">
        <v>393</v>
      </c>
      <c r="C156" s="26" t="s">
        <v>394</v>
      </c>
      <c r="D156" s="26" t="s">
        <v>153</v>
      </c>
      <c r="E156" s="27">
        <v>2</v>
      </c>
      <c r="F156" s="28"/>
      <c r="G156" s="28">
        <f t="shared" si="5"/>
        <v>0</v>
      </c>
      <c r="H156" s="164"/>
    </row>
    <row r="157" spans="1:8" ht="34.5" customHeight="1">
      <c r="A157" s="29">
        <v>136</v>
      </c>
      <c r="B157" s="30" t="s">
        <v>395</v>
      </c>
      <c r="C157" s="30" t="s">
        <v>396</v>
      </c>
      <c r="D157" s="30" t="s">
        <v>153</v>
      </c>
      <c r="E157" s="31">
        <v>2</v>
      </c>
      <c r="F157" s="32"/>
      <c r="G157" s="32">
        <f t="shared" si="5"/>
        <v>0</v>
      </c>
      <c r="H157" s="164"/>
    </row>
    <row r="158" spans="1:8" ht="34.5" customHeight="1">
      <c r="A158" s="25">
        <v>137</v>
      </c>
      <c r="B158" s="26" t="s">
        <v>345</v>
      </c>
      <c r="C158" s="26" t="s">
        <v>397</v>
      </c>
      <c r="D158" s="26" t="s">
        <v>334</v>
      </c>
      <c r="E158" s="27">
        <v>2</v>
      </c>
      <c r="F158" s="28"/>
      <c r="G158" s="28">
        <f t="shared" si="5"/>
        <v>0</v>
      </c>
      <c r="H158" s="164"/>
    </row>
    <row r="159" spans="1:8" ht="34.5" customHeight="1">
      <c r="A159" s="29">
        <v>138</v>
      </c>
      <c r="B159" s="30" t="s">
        <v>398</v>
      </c>
      <c r="C159" s="30" t="s">
        <v>399</v>
      </c>
      <c r="D159" s="30" t="s">
        <v>153</v>
      </c>
      <c r="E159" s="31">
        <v>2</v>
      </c>
      <c r="F159" s="32"/>
      <c r="G159" s="32">
        <f t="shared" si="5"/>
        <v>0</v>
      </c>
      <c r="H159" s="164"/>
    </row>
    <row r="160" spans="1:8" ht="13.5" customHeight="1">
      <c r="A160" s="25">
        <v>139</v>
      </c>
      <c r="B160" s="26" t="s">
        <v>349</v>
      </c>
      <c r="C160" s="26" t="s">
        <v>400</v>
      </c>
      <c r="D160" s="26" t="s">
        <v>153</v>
      </c>
      <c r="E160" s="27">
        <v>2</v>
      </c>
      <c r="F160" s="28"/>
      <c r="G160" s="28">
        <f t="shared" si="5"/>
        <v>0</v>
      </c>
      <c r="H160" s="164"/>
    </row>
    <row r="161" spans="1:8" ht="24" customHeight="1">
      <c r="A161" s="29">
        <v>140</v>
      </c>
      <c r="B161" s="30" t="s">
        <v>401</v>
      </c>
      <c r="C161" s="30" t="s">
        <v>402</v>
      </c>
      <c r="D161" s="30" t="s">
        <v>153</v>
      </c>
      <c r="E161" s="31">
        <v>2</v>
      </c>
      <c r="F161" s="32"/>
      <c r="G161" s="32">
        <f t="shared" si="5"/>
        <v>0</v>
      </c>
      <c r="H161" s="164"/>
    </row>
    <row r="162" spans="1:8" ht="24" customHeight="1">
      <c r="A162" s="25">
        <v>141</v>
      </c>
      <c r="B162" s="26" t="s">
        <v>353</v>
      </c>
      <c r="C162" s="26" t="s">
        <v>403</v>
      </c>
      <c r="D162" s="26" t="s">
        <v>334</v>
      </c>
      <c r="E162" s="27">
        <v>2</v>
      </c>
      <c r="F162" s="28"/>
      <c r="G162" s="28">
        <f t="shared" si="5"/>
        <v>0</v>
      </c>
      <c r="H162" s="164"/>
    </row>
    <row r="163" spans="1:8" ht="24" customHeight="1">
      <c r="A163" s="29">
        <v>142</v>
      </c>
      <c r="B163" s="30" t="s">
        <v>357</v>
      </c>
      <c r="C163" s="30" t="s">
        <v>404</v>
      </c>
      <c r="D163" s="30" t="s">
        <v>153</v>
      </c>
      <c r="E163" s="31">
        <v>2</v>
      </c>
      <c r="F163" s="32"/>
      <c r="G163" s="32">
        <f t="shared" si="5"/>
        <v>0</v>
      </c>
      <c r="H163" s="164"/>
    </row>
    <row r="164" spans="1:8" ht="24" customHeight="1">
      <c r="A164" s="25">
        <v>143</v>
      </c>
      <c r="B164" s="26" t="s">
        <v>405</v>
      </c>
      <c r="C164" s="26" t="s">
        <v>406</v>
      </c>
      <c r="D164" s="26" t="s">
        <v>153</v>
      </c>
      <c r="E164" s="27">
        <v>7</v>
      </c>
      <c r="F164" s="28"/>
      <c r="G164" s="28">
        <f t="shared" si="5"/>
        <v>0</v>
      </c>
      <c r="H164" s="164"/>
    </row>
    <row r="165" spans="1:8" ht="34.5" customHeight="1">
      <c r="A165" s="29">
        <v>144</v>
      </c>
      <c r="B165" s="30" t="s">
        <v>407</v>
      </c>
      <c r="C165" s="30" t="s">
        <v>408</v>
      </c>
      <c r="D165" s="30" t="s">
        <v>153</v>
      </c>
      <c r="E165" s="31">
        <v>7</v>
      </c>
      <c r="F165" s="32"/>
      <c r="G165" s="32">
        <f t="shared" si="5"/>
        <v>0</v>
      </c>
      <c r="H165" s="164"/>
    </row>
    <row r="166" spans="1:8" ht="24" customHeight="1">
      <c r="A166" s="29">
        <v>145</v>
      </c>
      <c r="B166" s="30" t="s">
        <v>409</v>
      </c>
      <c r="C166" s="30" t="s">
        <v>410</v>
      </c>
      <c r="D166" s="30" t="s">
        <v>153</v>
      </c>
      <c r="E166" s="31">
        <v>7</v>
      </c>
      <c r="F166" s="32"/>
      <c r="G166" s="32">
        <f t="shared" si="5"/>
        <v>0</v>
      </c>
      <c r="H166" s="164"/>
    </row>
    <row r="167" spans="1:8" ht="13.5" customHeight="1">
      <c r="A167" s="25">
        <v>146</v>
      </c>
      <c r="B167" s="26" t="s">
        <v>411</v>
      </c>
      <c r="C167" s="26" t="s">
        <v>412</v>
      </c>
      <c r="D167" s="26" t="s">
        <v>153</v>
      </c>
      <c r="E167" s="27">
        <v>7</v>
      </c>
      <c r="F167" s="28"/>
      <c r="G167" s="28">
        <f t="shared" si="5"/>
        <v>0</v>
      </c>
      <c r="H167" s="164"/>
    </row>
    <row r="168" spans="1:8" ht="24" customHeight="1">
      <c r="A168" s="29">
        <v>147</v>
      </c>
      <c r="B168" s="30" t="s">
        <v>413</v>
      </c>
      <c r="C168" s="30" t="s">
        <v>414</v>
      </c>
      <c r="D168" s="30" t="s">
        <v>153</v>
      </c>
      <c r="E168" s="31">
        <v>7</v>
      </c>
      <c r="F168" s="32"/>
      <c r="G168" s="32">
        <f t="shared" si="5"/>
        <v>0</v>
      </c>
      <c r="H168" s="164"/>
    </row>
    <row r="169" spans="1:8" ht="24" customHeight="1">
      <c r="A169" s="25">
        <v>148</v>
      </c>
      <c r="B169" s="26" t="s">
        <v>415</v>
      </c>
      <c r="C169" s="26" t="s">
        <v>416</v>
      </c>
      <c r="D169" s="26" t="s">
        <v>153</v>
      </c>
      <c r="E169" s="27">
        <v>7</v>
      </c>
      <c r="F169" s="28"/>
      <c r="G169" s="28">
        <f t="shared" si="5"/>
        <v>0</v>
      </c>
      <c r="H169" s="164"/>
    </row>
    <row r="170" spans="1:8" ht="24" customHeight="1">
      <c r="A170" s="29">
        <v>149</v>
      </c>
      <c r="B170" s="30" t="s">
        <v>417</v>
      </c>
      <c r="C170" s="30" t="s">
        <v>418</v>
      </c>
      <c r="D170" s="30" t="s">
        <v>153</v>
      </c>
      <c r="E170" s="31">
        <v>7</v>
      </c>
      <c r="F170" s="32"/>
      <c r="G170" s="32">
        <f t="shared" si="5"/>
        <v>0</v>
      </c>
      <c r="H170" s="164"/>
    </row>
    <row r="171" spans="1:8" ht="13.5" customHeight="1">
      <c r="A171" s="25">
        <v>150</v>
      </c>
      <c r="B171" s="26" t="s">
        <v>419</v>
      </c>
      <c r="C171" s="26" t="s">
        <v>420</v>
      </c>
      <c r="D171" s="26" t="s">
        <v>153</v>
      </c>
      <c r="E171" s="27">
        <v>1</v>
      </c>
      <c r="F171" s="28"/>
      <c r="G171" s="28">
        <f t="shared" si="5"/>
        <v>0</v>
      </c>
      <c r="H171" s="164"/>
    </row>
    <row r="172" spans="1:8" ht="24" customHeight="1">
      <c r="A172" s="29">
        <v>151</v>
      </c>
      <c r="B172" s="30" t="s">
        <v>421</v>
      </c>
      <c r="C172" s="30" t="s">
        <v>422</v>
      </c>
      <c r="D172" s="30" t="s">
        <v>153</v>
      </c>
      <c r="E172" s="31">
        <v>1</v>
      </c>
      <c r="F172" s="32"/>
      <c r="G172" s="32">
        <f t="shared" si="5"/>
        <v>0</v>
      </c>
      <c r="H172" s="164"/>
    </row>
    <row r="173" spans="1:8" ht="24" customHeight="1">
      <c r="A173" s="25">
        <v>152</v>
      </c>
      <c r="B173" s="26" t="s">
        <v>423</v>
      </c>
      <c r="C173" s="26" t="s">
        <v>424</v>
      </c>
      <c r="D173" s="26" t="s">
        <v>153</v>
      </c>
      <c r="E173" s="27">
        <v>1</v>
      </c>
      <c r="F173" s="28"/>
      <c r="G173" s="28">
        <f t="shared" si="5"/>
        <v>0</v>
      </c>
      <c r="H173" s="164"/>
    </row>
    <row r="174" spans="1:8" ht="45" customHeight="1">
      <c r="A174" s="29">
        <v>153</v>
      </c>
      <c r="B174" s="30" t="s">
        <v>425</v>
      </c>
      <c r="C174" s="30" t="s">
        <v>426</v>
      </c>
      <c r="D174" s="30" t="s">
        <v>153</v>
      </c>
      <c r="E174" s="31">
        <v>1</v>
      </c>
      <c r="F174" s="32"/>
      <c r="G174" s="32">
        <f t="shared" si="5"/>
        <v>0</v>
      </c>
      <c r="H174" s="164"/>
    </row>
    <row r="175" spans="1:8" ht="24" customHeight="1">
      <c r="A175" s="25">
        <v>154</v>
      </c>
      <c r="B175" s="26" t="s">
        <v>427</v>
      </c>
      <c r="C175" s="26" t="s">
        <v>428</v>
      </c>
      <c r="D175" s="26" t="s">
        <v>334</v>
      </c>
      <c r="E175" s="27">
        <v>19</v>
      </c>
      <c r="F175" s="28"/>
      <c r="G175" s="28">
        <f t="shared" si="5"/>
        <v>0</v>
      </c>
      <c r="H175" s="164"/>
    </row>
    <row r="176" spans="1:8" ht="24" customHeight="1">
      <c r="A176" s="29">
        <v>155</v>
      </c>
      <c r="B176" s="30" t="s">
        <v>429</v>
      </c>
      <c r="C176" s="30" t="s">
        <v>430</v>
      </c>
      <c r="D176" s="30" t="s">
        <v>153</v>
      </c>
      <c r="E176" s="31">
        <v>19</v>
      </c>
      <c r="F176" s="32"/>
      <c r="G176" s="32">
        <f t="shared" si="5"/>
        <v>0</v>
      </c>
      <c r="H176" s="164"/>
    </row>
    <row r="177" spans="1:8" ht="24" customHeight="1">
      <c r="A177" s="25">
        <v>156</v>
      </c>
      <c r="B177" s="26" t="s">
        <v>431</v>
      </c>
      <c r="C177" s="26" t="s">
        <v>432</v>
      </c>
      <c r="D177" s="26" t="s">
        <v>153</v>
      </c>
      <c r="E177" s="27">
        <v>1</v>
      </c>
      <c r="F177" s="28"/>
      <c r="G177" s="28">
        <f t="shared" si="5"/>
        <v>0</v>
      </c>
      <c r="H177" s="164"/>
    </row>
    <row r="178" spans="1:8" ht="24" customHeight="1">
      <c r="A178" s="29">
        <v>157</v>
      </c>
      <c r="B178" s="30" t="s">
        <v>433</v>
      </c>
      <c r="C178" s="30" t="s">
        <v>434</v>
      </c>
      <c r="D178" s="30" t="s">
        <v>153</v>
      </c>
      <c r="E178" s="31">
        <v>1</v>
      </c>
      <c r="F178" s="32"/>
      <c r="G178" s="32">
        <f t="shared" si="5"/>
        <v>0</v>
      </c>
      <c r="H178" s="164"/>
    </row>
    <row r="179" spans="1:8" ht="24" customHeight="1">
      <c r="A179" s="25">
        <v>158</v>
      </c>
      <c r="B179" s="26" t="s">
        <v>435</v>
      </c>
      <c r="C179" s="26" t="s">
        <v>436</v>
      </c>
      <c r="D179" s="26" t="s">
        <v>153</v>
      </c>
      <c r="E179" s="27">
        <v>48</v>
      </c>
      <c r="F179" s="28"/>
      <c r="G179" s="28">
        <f t="shared" si="5"/>
        <v>0</v>
      </c>
      <c r="H179" s="164"/>
    </row>
    <row r="180" spans="1:8" ht="24" customHeight="1">
      <c r="A180" s="25">
        <v>159</v>
      </c>
      <c r="B180" s="26" t="s">
        <v>437</v>
      </c>
      <c r="C180" s="26" t="s">
        <v>438</v>
      </c>
      <c r="D180" s="26" t="s">
        <v>241</v>
      </c>
      <c r="E180" s="27">
        <f>SUM(G132:G179)/100</f>
        <v>0</v>
      </c>
      <c r="F180" s="28"/>
      <c r="G180" s="28">
        <f t="shared" si="5"/>
        <v>0</v>
      </c>
      <c r="H180" s="164"/>
    </row>
    <row r="181" spans="1:8" ht="28.5" customHeight="1">
      <c r="A181" s="21"/>
      <c r="B181" s="22" t="s">
        <v>439</v>
      </c>
      <c r="C181" s="22" t="s">
        <v>440</v>
      </c>
      <c r="D181" s="22"/>
      <c r="E181" s="23"/>
      <c r="F181" s="24"/>
      <c r="G181" s="24">
        <f>SUM(G182:G188)</f>
        <v>0</v>
      </c>
      <c r="H181" s="164"/>
    </row>
    <row r="182" spans="1:8" ht="24" customHeight="1">
      <c r="A182" s="25">
        <v>160</v>
      </c>
      <c r="B182" s="26" t="s">
        <v>441</v>
      </c>
      <c r="C182" s="26" t="s">
        <v>442</v>
      </c>
      <c r="D182" s="26" t="s">
        <v>153</v>
      </c>
      <c r="E182" s="27">
        <v>1</v>
      </c>
      <c r="F182" s="28"/>
      <c r="G182" s="28">
        <f t="shared" ref="G182:G188" si="6">F182*E182</f>
        <v>0</v>
      </c>
      <c r="H182" s="164"/>
    </row>
    <row r="183" spans="1:8" ht="24" customHeight="1">
      <c r="A183" s="29">
        <v>161</v>
      </c>
      <c r="B183" s="30" t="s">
        <v>443</v>
      </c>
      <c r="C183" s="30" t="s">
        <v>444</v>
      </c>
      <c r="D183" s="30" t="s">
        <v>153</v>
      </c>
      <c r="E183" s="31">
        <v>1</v>
      </c>
      <c r="F183" s="32"/>
      <c r="G183" s="32">
        <f t="shared" si="6"/>
        <v>0</v>
      </c>
      <c r="H183" s="164"/>
    </row>
    <row r="184" spans="1:8" ht="13.5" customHeight="1">
      <c r="A184" s="25">
        <v>162</v>
      </c>
      <c r="B184" s="26" t="s">
        <v>445</v>
      </c>
      <c r="C184" s="26" t="s">
        <v>446</v>
      </c>
      <c r="D184" s="26" t="s">
        <v>153</v>
      </c>
      <c r="E184" s="27">
        <v>1</v>
      </c>
      <c r="F184" s="28"/>
      <c r="G184" s="28">
        <f t="shared" si="6"/>
        <v>0</v>
      </c>
      <c r="H184" s="164"/>
    </row>
    <row r="185" spans="1:8" ht="24" customHeight="1">
      <c r="A185" s="29">
        <v>163</v>
      </c>
      <c r="B185" s="30" t="s">
        <v>447</v>
      </c>
      <c r="C185" s="30" t="s">
        <v>448</v>
      </c>
      <c r="D185" s="30" t="s">
        <v>153</v>
      </c>
      <c r="E185" s="31">
        <v>1</v>
      </c>
      <c r="F185" s="32"/>
      <c r="G185" s="32">
        <f t="shared" si="6"/>
        <v>0</v>
      </c>
      <c r="H185" s="164"/>
    </row>
    <row r="186" spans="1:8" ht="13.5" customHeight="1">
      <c r="A186" s="25">
        <v>164</v>
      </c>
      <c r="B186" s="26" t="s">
        <v>449</v>
      </c>
      <c r="C186" s="26" t="s">
        <v>450</v>
      </c>
      <c r="D186" s="26" t="s">
        <v>153</v>
      </c>
      <c r="E186" s="27">
        <v>1</v>
      </c>
      <c r="F186" s="28"/>
      <c r="G186" s="28">
        <f t="shared" si="6"/>
        <v>0</v>
      </c>
      <c r="H186" s="164"/>
    </row>
    <row r="187" spans="1:8" ht="24" customHeight="1">
      <c r="A187" s="29">
        <v>165</v>
      </c>
      <c r="B187" s="30" t="s">
        <v>451</v>
      </c>
      <c r="C187" s="30" t="s">
        <v>452</v>
      </c>
      <c r="D187" s="30" t="s">
        <v>153</v>
      </c>
      <c r="E187" s="31">
        <v>1</v>
      </c>
      <c r="F187" s="32"/>
      <c r="G187" s="32">
        <f t="shared" si="6"/>
        <v>0</v>
      </c>
      <c r="H187" s="164"/>
    </row>
    <row r="188" spans="1:8" ht="13.5" customHeight="1">
      <c r="A188" s="25">
        <v>166</v>
      </c>
      <c r="B188" s="26" t="s">
        <v>453</v>
      </c>
      <c r="C188" s="26" t="s">
        <v>454</v>
      </c>
      <c r="D188" s="26" t="s">
        <v>241</v>
      </c>
      <c r="E188" s="27">
        <f>SUM(G182:G187)/100</f>
        <v>0</v>
      </c>
      <c r="F188" s="28"/>
      <c r="G188" s="28">
        <f t="shared" si="6"/>
        <v>0</v>
      </c>
      <c r="H188" s="163"/>
    </row>
    <row r="189" spans="1:8" ht="30.75" customHeight="1">
      <c r="A189" s="17"/>
      <c r="B189" s="18" t="s">
        <v>455</v>
      </c>
      <c r="C189" s="18" t="s">
        <v>456</v>
      </c>
      <c r="D189" s="18"/>
      <c r="E189" s="19"/>
      <c r="F189" s="20"/>
      <c r="G189" s="20">
        <f>SUM(G190)</f>
        <v>0</v>
      </c>
      <c r="H189" s="163"/>
    </row>
    <row r="190" spans="1:8" ht="24" customHeight="1">
      <c r="A190" s="25">
        <v>167</v>
      </c>
      <c r="B190" s="26" t="s">
        <v>457</v>
      </c>
      <c r="C190" s="26" t="s">
        <v>458</v>
      </c>
      <c r="D190" s="26" t="s">
        <v>459</v>
      </c>
      <c r="E190" s="27">
        <v>1</v>
      </c>
      <c r="F190" s="28"/>
      <c r="G190" s="28">
        <f>F190*E190</f>
        <v>0</v>
      </c>
      <c r="H190" s="163"/>
    </row>
    <row r="191" spans="1:8" ht="30.75" customHeight="1">
      <c r="A191" s="33"/>
      <c r="B191" s="34"/>
      <c r="C191" s="34" t="s">
        <v>460</v>
      </c>
      <c r="D191" s="34"/>
      <c r="E191" s="35"/>
      <c r="F191" s="36"/>
      <c r="G191" s="36">
        <f>G189+G71+G13</f>
        <v>0</v>
      </c>
    </row>
  </sheetData>
  <mergeCells count="2">
    <mergeCell ref="A1:G1"/>
    <mergeCell ref="A8:C8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 Mečír</cp:lastModifiedBy>
  <cp:revision/>
  <dcterms:created xsi:type="dcterms:W3CDTF">2021-12-07T15:02:32Z</dcterms:created>
  <dcterms:modified xsi:type="dcterms:W3CDTF">2021-12-07T15:02:40Z</dcterms:modified>
  <cp:category/>
  <cp:contentStatus/>
</cp:coreProperties>
</file>